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wsdot-my.sharepoint.com/personal/willisr_wsdot_wa_gov/Documents/Desktop/HydraulicsHydrologyWebpage/TemplatesSpreadsheetsDocuments/"/>
    </mc:Choice>
  </mc:AlternateContent>
  <xr:revisionPtr revIDLastSave="2" documentId="8_{201ADD56-9890-4340-BD85-45C4E05BB0D7}" xr6:coauthVersionLast="47" xr6:coauthVersionMax="47" xr10:uidLastSave="{6D2AC672-3518-4F22-BCC9-720E9999F870}"/>
  <bookViews>
    <workbookView xWindow="-120" yWindow="-120" windowWidth="29040" windowHeight="15720" firstSheet="1" activeTab="1" xr2:uid="{CF0284B3-5A6E-4E8D-A163-78D955B8F316}"/>
  </bookViews>
  <sheets>
    <sheet name="HEC22_newsumpzz" sheetId="4" state="hidden" r:id="rId1"/>
    <sheet name="HEC22_newsump" sheetId="3" r:id="rId2"/>
    <sheet name="test" sheetId="2" state="hidden" r:id="rId3"/>
    <sheet name="Design Worksheet" sheetId="1" state="hidden" r:id="rId4"/>
  </sheets>
  <definedNames>
    <definedName name="_PIL1" localSheetId="1">HEC22_newsump!$I$50</definedName>
    <definedName name="_PIL1" localSheetId="0">HEC22_newsumpzz!$I$50</definedName>
    <definedName name="_PIL1" localSheetId="2">test!$I$50</definedName>
    <definedName name="_PIL1">'Design Worksheet'!$I$50</definedName>
    <definedName name="_PIL2" localSheetId="1">HEC22_newsump!$I$51</definedName>
    <definedName name="_PIL2" localSheetId="0">HEC22_newsumpzz!$I$51</definedName>
    <definedName name="_PIL2" localSheetId="2">test!$I$51</definedName>
    <definedName name="_PIL2">'Design Worksheet'!$I$51</definedName>
    <definedName name="_PIL3" localSheetId="1">HEC22_newsump!$I$52</definedName>
    <definedName name="_PIL3" localSheetId="0">HEC22_newsumpzz!$I$52</definedName>
    <definedName name="_PIL3" localSheetId="2">test!$I$52</definedName>
    <definedName name="_PIL3">'Design Worksheet'!$I$52</definedName>
    <definedName name="_PIW1" localSheetId="1">HEC22_newsump!$G$50</definedName>
    <definedName name="_PIW1" localSheetId="0">HEC22_newsumpzz!$G$50</definedName>
    <definedName name="_PIW1" localSheetId="2">test!$G$50</definedName>
    <definedName name="_PIW1">'Design Worksheet'!$G$50</definedName>
    <definedName name="_PIW2" localSheetId="1">HEC22_newsump!$G$51</definedName>
    <definedName name="_PIW2" localSheetId="0">HEC22_newsumpzz!$G$51</definedName>
    <definedName name="_PIW2" localSheetId="2">test!$G$51</definedName>
    <definedName name="_PIW2">'Design Worksheet'!$G$51</definedName>
    <definedName name="_PIW3" localSheetId="1">HEC22_newsump!$G$52</definedName>
    <definedName name="_PIW3" localSheetId="0">HEC22_newsumpzz!$G$52</definedName>
    <definedName name="_PIW3" localSheetId="2">test!$G$52</definedName>
    <definedName name="_PIW3">'Design Worksheet'!$G$52</definedName>
    <definedName name="_QBP1" localSheetId="1">HEC22_newsump!$D$41</definedName>
    <definedName name="_QBP1" localSheetId="0">HEC22_newsumpzz!$D$41</definedName>
    <definedName name="_QBP1" localSheetId="2">test!$D$41</definedName>
    <definedName name="_QBP1">'Design Worksheet'!$D$41</definedName>
    <definedName name="_QBP2" localSheetId="1">HEC22_newsump!$G$41</definedName>
    <definedName name="_QBP2" localSheetId="0">HEC22_newsumpzz!$G$41</definedName>
    <definedName name="_QBP2" localSheetId="2">test!$G$41</definedName>
    <definedName name="_QBP2">'Design Worksheet'!$G$41</definedName>
    <definedName name="_QQ1" localSheetId="1">HEC22_newsump!$D$42</definedName>
    <definedName name="_QQ1" localSheetId="0">HEC22_newsumpzz!$D$42</definedName>
    <definedName name="_QQ1" localSheetId="2">test!$D$42</definedName>
    <definedName name="_QQ1">'Design Worksheet'!$D$42</definedName>
    <definedName name="_QQ2" localSheetId="1">HEC22_newsump!$G$42</definedName>
    <definedName name="_QQ2" localSheetId="0">HEC22_newsumpzz!$G$42</definedName>
    <definedName name="_QQ2" localSheetId="2">test!$G$42</definedName>
    <definedName name="_QQ2">'Design Worksheet'!$G$42</definedName>
    <definedName name="dB" localSheetId="1">HEC22_newsump!$G$59</definedName>
    <definedName name="dB" localSheetId="0">HEC22_newsumpzz!$G$59</definedName>
    <definedName name="dB" localSheetId="2">test!$G$59</definedName>
    <definedName name="dB">'Design Worksheet'!$G$59</definedName>
    <definedName name="dBallow" localSheetId="1">HEC22_newsump!$D$33</definedName>
    <definedName name="dBallow" localSheetId="0">HEC22_newsumpzz!$D$33</definedName>
    <definedName name="dBallow" localSheetId="2">test!$D$33</definedName>
    <definedName name="dBallow">'Design Worksheet'!$D$33</definedName>
    <definedName name="I" localSheetId="1">HEC22_newsump!$D$37</definedName>
    <definedName name="I" localSheetId="0">HEC22_newsumpzz!$D$37</definedName>
    <definedName name="I" localSheetId="2">test!$D$37</definedName>
    <definedName name="I">'Design Worksheet'!$D$37</definedName>
    <definedName name="L" localSheetId="1">HEC22_newsump!#REF!</definedName>
    <definedName name="L" localSheetId="0">HEC22_newsumpzz!#REF!</definedName>
    <definedName name="L" localSheetId="2">test!#REF!</definedName>
    <definedName name="L">'Design Worksheet'!#REF!</definedName>
    <definedName name="Length1" localSheetId="1">HEC22_newsump!$D$39</definedName>
    <definedName name="Length1" localSheetId="0">HEC22_newsumpzz!$D$39</definedName>
    <definedName name="Length1" localSheetId="2">test!$D$39</definedName>
    <definedName name="Length1">'Design Worksheet'!$D$39</definedName>
    <definedName name="Length2" localSheetId="1">HEC22_newsump!$G$39</definedName>
    <definedName name="Length2" localSheetId="0">HEC22_newsumpzz!$G$39</definedName>
    <definedName name="Length2" localSheetId="2">test!$G$39</definedName>
    <definedName name="Length2">'Design Worksheet'!$G$39</definedName>
    <definedName name="m" localSheetId="1">HEC22_newsump!$D$35</definedName>
    <definedName name="m" localSheetId="0">HEC22_newsumpzz!$D$35</definedName>
    <definedName name="m" localSheetId="2">test!$D$35</definedName>
    <definedName name="m">'Design Worksheet'!$D$35</definedName>
    <definedName name="n" localSheetId="1">HEC22_newsump!$D$36</definedName>
    <definedName name="n" localSheetId="0">HEC22_newsumpzz!$D$36</definedName>
    <definedName name="n" localSheetId="2">test!$D$36</definedName>
    <definedName name="n">'Design Worksheet'!$D$36</definedName>
    <definedName name="_xlnm.Print_Area" localSheetId="3">'Design Worksheet'!$A$1:$K$69</definedName>
    <definedName name="_xlnm.Print_Area" localSheetId="1">HEC22_newsump!$A$1:$K$69</definedName>
    <definedName name="_xlnm.Print_Area" localSheetId="0">HEC22_newsumpzz!$A$1:$K$69</definedName>
    <definedName name="_xlnm.Print_Area" localSheetId="2">test!$A$1:$K$69</definedName>
    <definedName name="Q" localSheetId="1">HEC22_newsump!$D$46</definedName>
    <definedName name="Q" localSheetId="0">HEC22_newsumpzz!$D$46</definedName>
    <definedName name="Q" localSheetId="2">test!$D$46</definedName>
    <definedName name="Q">'Design Worksheet'!$D$46</definedName>
    <definedName name="Slope" localSheetId="1">HEC22_newsump!$D$31</definedName>
    <definedName name="Slope" localSheetId="0">HEC22_newsumpzz!$D$31</definedName>
    <definedName name="Slope" localSheetId="2">test!$D$31</definedName>
    <definedName name="Slope">'Design Worksheet'!$D$31</definedName>
    <definedName name="sumq" localSheetId="1">HEC22_newsump!$G$56</definedName>
    <definedName name="sumq" localSheetId="0">HEC22_newsumpzz!$G$56</definedName>
    <definedName name="sumq" localSheetId="2">test!$G$56</definedName>
    <definedName name="sumq">'Design Worksheet'!$G$56</definedName>
    <definedName name="TC" localSheetId="1">HEC22_newsump!$D$34</definedName>
    <definedName name="TC" localSheetId="0">HEC22_newsumpzz!$D$34</definedName>
    <definedName name="TC" localSheetId="2">test!$D$34</definedName>
    <definedName name="TC">'Design Worksheet'!$D$34</definedName>
    <definedName name="W" localSheetId="1">HEC22_newsump!#REF!</definedName>
    <definedName name="W" localSheetId="0">HEC22_newsumpzz!#REF!</definedName>
    <definedName name="W" localSheetId="2">test!#REF!</definedName>
    <definedName name="W">'Design Worksheet'!#REF!</definedName>
    <definedName name="Width1" localSheetId="1">HEC22_newsump!$D$40</definedName>
    <definedName name="Width1" localSheetId="0">HEC22_newsumpzz!$D$40</definedName>
    <definedName name="Width1" localSheetId="2">test!$D$40</definedName>
    <definedName name="Width1">'Design Worksheet'!$D$40</definedName>
    <definedName name="Width2" localSheetId="1">HEC22_newsump!$G$40</definedName>
    <definedName name="Width2" localSheetId="0">HEC22_newsumpzz!$G$40</definedName>
    <definedName name="Width2" localSheetId="2">test!$G$40</definedName>
    <definedName name="Width2">'Design Worksheet'!$G$40</definedName>
    <definedName name="Zd" localSheetId="1">HEC22_newsump!$D$32</definedName>
    <definedName name="Zd" localSheetId="0">HEC22_newsumpzz!$D$32</definedName>
    <definedName name="Zd" localSheetId="2">test!$D$32</definedName>
    <definedName name="Zd">'Design Worksheet'!$D$32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3" l="1"/>
  <c r="D52" i="4"/>
  <c r="D51" i="4"/>
  <c r="D50" i="4"/>
  <c r="G56" i="4" s="1"/>
  <c r="F37" i="4"/>
  <c r="D37" i="4"/>
  <c r="G42" i="4" s="1"/>
  <c r="D33" i="4"/>
  <c r="G33" i="4" s="1"/>
  <c r="D52" i="3"/>
  <c r="D50" i="3"/>
  <c r="G56" i="3" s="1"/>
  <c r="F37" i="3"/>
  <c r="D37" i="3"/>
  <c r="D42" i="3" s="1"/>
  <c r="D33" i="3"/>
  <c r="G33" i="3"/>
  <c r="D52" i="2"/>
  <c r="D51" i="2"/>
  <c r="D50" i="2"/>
  <c r="G56" i="2" s="1"/>
  <c r="F37" i="2"/>
  <c r="D37" i="2"/>
  <c r="D42" i="2"/>
  <c r="D46" i="2" s="1"/>
  <c r="G59" i="2" s="1"/>
  <c r="D33" i="2"/>
  <c r="G33" i="2" s="1"/>
  <c r="D37" i="1"/>
  <c r="D42" i="1"/>
  <c r="D46" i="1" s="1"/>
  <c r="G59" i="1" s="1"/>
  <c r="D50" i="1"/>
  <c r="G56" i="1" s="1"/>
  <c r="D51" i="1"/>
  <c r="D52" i="1"/>
  <c r="D33" i="1"/>
  <c r="G33" i="1"/>
  <c r="F37" i="1"/>
  <c r="C46" i="2"/>
  <c r="G42" i="1"/>
  <c r="G42" i="2"/>
  <c r="C46" i="1"/>
  <c r="G42" i="3"/>
  <c r="D46" i="3" l="1"/>
  <c r="G59" i="3" s="1"/>
  <c r="C46" i="3"/>
  <c r="I57" i="1"/>
  <c r="I56" i="1"/>
  <c r="I56" i="3"/>
  <c r="I57" i="3"/>
  <c r="I57" i="2"/>
  <c r="I56" i="2"/>
  <c r="P22" i="4"/>
  <c r="D42" i="4"/>
  <c r="C46" i="4" l="1"/>
  <c r="D46" i="4"/>
  <c r="G59" i="4" l="1"/>
  <c r="I57" i="4"/>
  <c r="I56" i="4"/>
</calcChain>
</file>

<file path=xl/sharedStrings.xml><?xml version="1.0" encoding="utf-8"?>
<sst xmlns="http://schemas.openxmlformats.org/spreadsheetml/2006/main" count="296" uniqueCount="56">
  <si>
    <t>Transverse Slope</t>
  </si>
  <si>
    <r>
      <t>S</t>
    </r>
    <r>
      <rPr>
        <vertAlign val="subscript"/>
        <sz val="10"/>
        <rFont val="Arial"/>
        <family val="2"/>
      </rPr>
      <t>T</t>
    </r>
  </si>
  <si>
    <t>ft/ft</t>
  </si>
  <si>
    <t>ft</t>
  </si>
  <si>
    <t>Allowable</t>
  </si>
  <si>
    <r>
      <t>d</t>
    </r>
    <r>
      <rPr>
        <vertAlign val="subscript"/>
        <sz val="10"/>
        <rFont val="Arial"/>
        <family val="2"/>
      </rPr>
      <t>B</t>
    </r>
  </si>
  <si>
    <r>
      <t>I</t>
    </r>
    <r>
      <rPr>
        <vertAlign val="subscript"/>
        <sz val="10"/>
        <rFont val="Arial"/>
        <family val="2"/>
      </rPr>
      <t>50-yr</t>
    </r>
  </si>
  <si>
    <t>in/hr</t>
  </si>
  <si>
    <t>Width</t>
  </si>
  <si>
    <t>Length</t>
  </si>
  <si>
    <r>
      <t>P</t>
    </r>
    <r>
      <rPr>
        <vertAlign val="subscript"/>
        <sz val="10"/>
        <rFont val="Arial"/>
        <family val="2"/>
      </rPr>
      <t>B</t>
    </r>
  </si>
  <si>
    <r>
      <t>L</t>
    </r>
    <r>
      <rPr>
        <vertAlign val="subscript"/>
        <sz val="10"/>
        <rFont val="Arial"/>
        <family val="2"/>
      </rPr>
      <t>1</t>
    </r>
  </si>
  <si>
    <r>
      <t>L</t>
    </r>
    <r>
      <rPr>
        <vertAlign val="subscript"/>
        <sz val="10"/>
        <rFont val="Arial"/>
        <family val="2"/>
      </rPr>
      <t>2</t>
    </r>
    <r>
      <rPr>
        <b/>
        <sz val="10"/>
        <rFont val="Arial"/>
      </rPr>
      <t/>
    </r>
  </si>
  <si>
    <t>Width of catchment area</t>
  </si>
  <si>
    <r>
      <t>W</t>
    </r>
    <r>
      <rPr>
        <vertAlign val="subscript"/>
        <sz val="10"/>
        <rFont val="Arial"/>
        <family val="2"/>
      </rPr>
      <t>1</t>
    </r>
  </si>
  <si>
    <r>
      <t>W</t>
    </r>
    <r>
      <rPr>
        <vertAlign val="subscript"/>
        <sz val="10"/>
        <rFont val="Arial"/>
        <family val="2"/>
      </rPr>
      <t>2</t>
    </r>
    <r>
      <rPr>
        <b/>
        <sz val="10"/>
        <rFont val="Arial"/>
      </rPr>
      <t/>
    </r>
  </si>
  <si>
    <r>
      <t>Q</t>
    </r>
    <r>
      <rPr>
        <vertAlign val="subscript"/>
        <sz val="10"/>
        <rFont val="Arial"/>
        <family val="2"/>
      </rPr>
      <t>1</t>
    </r>
  </si>
  <si>
    <r>
      <t>Q</t>
    </r>
    <r>
      <rPr>
        <vertAlign val="subscript"/>
        <sz val="10"/>
        <rFont val="Arial"/>
        <family val="2"/>
      </rPr>
      <t>2</t>
    </r>
  </si>
  <si>
    <r>
      <t>If d</t>
    </r>
    <r>
      <rPr>
        <vertAlign val="subscript"/>
        <sz val="10"/>
        <rFont val="Arial"/>
        <family val="2"/>
      </rPr>
      <t>B</t>
    </r>
    <r>
      <rPr>
        <sz val="10"/>
        <rFont val="Arial"/>
      </rPr>
      <t xml:space="preserve"> &lt; allowable d</t>
    </r>
    <r>
      <rPr>
        <vertAlign val="subscript"/>
        <sz val="10"/>
        <rFont val="Arial"/>
        <family val="2"/>
      </rPr>
      <t>B</t>
    </r>
    <r>
      <rPr>
        <sz val="10"/>
        <rFont val="Arial"/>
      </rPr>
      <t>, the design is complete.</t>
    </r>
  </si>
  <si>
    <t>Notes:</t>
  </si>
  <si>
    <t>min</t>
  </si>
  <si>
    <t>m</t>
  </si>
  <si>
    <t>n</t>
  </si>
  <si>
    <t>Time of Concentration</t>
  </si>
  <si>
    <t>Rainfall Intensity</t>
  </si>
  <si>
    <t>SAG INLET DESIGN WORKSHEET</t>
  </si>
  <si>
    <r>
      <t>T</t>
    </r>
    <r>
      <rPr>
        <vertAlign val="subscript"/>
        <sz val="10"/>
        <rFont val="Arial"/>
        <family val="2"/>
      </rPr>
      <t>c</t>
    </r>
  </si>
  <si>
    <t>Bypass from last inlet</t>
  </si>
  <si>
    <t>Discharge of catchment area</t>
  </si>
  <si>
    <t>cfs</t>
  </si>
  <si>
    <r>
      <t>(d</t>
    </r>
    <r>
      <rPr>
        <vertAlign val="subscript"/>
        <sz val="10"/>
        <rFont val="Arial"/>
        <family val="2"/>
      </rPr>
      <t>A</t>
    </r>
    <r>
      <rPr>
        <sz val="10"/>
        <rFont val="Arial"/>
        <family val="2"/>
      </rPr>
      <t xml:space="preserve"> = d</t>
    </r>
    <r>
      <rPr>
        <vertAlign val="subscript"/>
        <sz val="10"/>
        <rFont val="Arial"/>
        <family val="2"/>
      </rPr>
      <t>C</t>
    </r>
    <r>
      <rPr>
        <sz val="10"/>
        <rFont val="Arial"/>
        <family val="2"/>
      </rPr>
      <t xml:space="preserve"> = </t>
    </r>
  </si>
  <si>
    <r>
      <t>Z</t>
    </r>
    <r>
      <rPr>
        <vertAlign val="subscript"/>
        <sz val="10"/>
        <rFont val="Arial"/>
        <family val="2"/>
      </rPr>
      <t>d</t>
    </r>
  </si>
  <si>
    <t xml:space="preserve"> Shoulder Width</t>
  </si>
  <si>
    <t xml:space="preserve"> Lane Width</t>
  </si>
  <si>
    <r>
      <t>S</t>
    </r>
    <r>
      <rPr>
        <sz val="10"/>
        <rFont val="Arial"/>
      </rPr>
      <t xml:space="preserve">Q  </t>
    </r>
    <r>
      <rPr>
        <sz val="11"/>
        <rFont val="Arial"/>
        <family val="2"/>
      </rPr>
      <t>=</t>
    </r>
    <r>
      <rPr>
        <sz val="10"/>
        <rFont val="Arial"/>
      </rPr>
      <t xml:space="preserve">  Q</t>
    </r>
    <r>
      <rPr>
        <vertAlign val="subscript"/>
        <sz val="10"/>
        <rFont val="Arial"/>
        <family val="2"/>
      </rPr>
      <t>A</t>
    </r>
    <r>
      <rPr>
        <sz val="10"/>
        <rFont val="Arial"/>
      </rPr>
      <t xml:space="preserve"> + Q</t>
    </r>
    <r>
      <rPr>
        <vertAlign val="subscript"/>
        <sz val="10"/>
        <rFont val="Arial"/>
        <family val="2"/>
      </rPr>
      <t>B</t>
    </r>
    <r>
      <rPr>
        <sz val="10"/>
        <rFont val="Arial"/>
      </rPr>
      <t xml:space="preserve"> + Q</t>
    </r>
    <r>
      <rPr>
        <vertAlign val="subscript"/>
        <sz val="10"/>
        <rFont val="Arial"/>
        <family val="2"/>
      </rPr>
      <t>C</t>
    </r>
  </si>
  <si>
    <r>
      <t>Q</t>
    </r>
    <r>
      <rPr>
        <vertAlign val="subscript"/>
        <sz val="10"/>
        <rFont val="Arial"/>
        <family val="2"/>
      </rPr>
      <t>Total</t>
    </r>
    <r>
      <rPr>
        <sz val="10"/>
        <rFont val="Arial"/>
      </rPr>
      <t xml:space="preserve">  </t>
    </r>
    <r>
      <rPr>
        <sz val="11"/>
        <rFont val="Arial"/>
        <family val="2"/>
      </rPr>
      <t>=</t>
    </r>
    <r>
      <rPr>
        <sz val="10"/>
        <rFont val="Arial"/>
      </rPr>
      <t xml:space="preserve">  Q</t>
    </r>
    <r>
      <rPr>
        <vertAlign val="subscript"/>
        <sz val="10"/>
        <rFont val="Arial"/>
        <family val="2"/>
      </rPr>
      <t>BP1</t>
    </r>
    <r>
      <rPr>
        <sz val="10"/>
        <rFont val="Arial"/>
      </rPr>
      <t xml:space="preserve"> + Q</t>
    </r>
    <r>
      <rPr>
        <vertAlign val="subscript"/>
        <sz val="10"/>
        <rFont val="Arial"/>
        <family val="2"/>
      </rPr>
      <t>1</t>
    </r>
    <r>
      <rPr>
        <sz val="10"/>
        <rFont val="Arial"/>
      </rPr>
      <t xml:space="preserve"> + Q</t>
    </r>
    <r>
      <rPr>
        <vertAlign val="subscript"/>
        <sz val="10"/>
        <rFont val="Arial"/>
        <family val="2"/>
      </rPr>
      <t>BP2</t>
    </r>
    <r>
      <rPr>
        <sz val="10"/>
        <rFont val="Arial"/>
      </rPr>
      <t xml:space="preserve"> + Q</t>
    </r>
    <r>
      <rPr>
        <vertAlign val="subscript"/>
        <sz val="10"/>
        <rFont val="Arial"/>
        <family val="2"/>
      </rPr>
      <t>2</t>
    </r>
  </si>
  <si>
    <t>Combination inlet at low point</t>
  </si>
  <si>
    <r>
      <t>allowable d</t>
    </r>
    <r>
      <rPr>
        <b/>
        <vertAlign val="subscript"/>
        <sz val="10"/>
        <color indexed="12"/>
        <rFont val="Arial"/>
        <family val="2"/>
      </rPr>
      <t>B</t>
    </r>
    <r>
      <rPr>
        <b/>
        <sz val="10"/>
        <color indexed="12"/>
        <rFont val="Arial"/>
        <family val="2"/>
      </rPr>
      <t>.</t>
    </r>
  </si>
  <si>
    <r>
      <t>Check calculated d</t>
    </r>
    <r>
      <rPr>
        <b/>
        <vertAlign val="subscript"/>
        <sz val="10"/>
        <color indexed="12"/>
        <rFont val="Arial"/>
        <family val="2"/>
      </rPr>
      <t xml:space="preserve">B </t>
    </r>
    <r>
      <rPr>
        <b/>
        <sz val="10"/>
        <color indexed="12"/>
        <rFont val="Arial"/>
        <family val="2"/>
      </rPr>
      <t>against</t>
    </r>
  </si>
  <si>
    <r>
      <t>S</t>
    </r>
    <r>
      <rPr>
        <sz val="10"/>
        <rFont val="Arial"/>
      </rPr>
      <t xml:space="preserve">Q  </t>
    </r>
    <r>
      <rPr>
        <sz val="11"/>
        <rFont val="Arial"/>
        <family val="2"/>
      </rPr>
      <t>=</t>
    </r>
    <r>
      <rPr>
        <sz val="10"/>
        <rFont val="Arial"/>
      </rPr>
      <t xml:space="preserve"> C</t>
    </r>
    <r>
      <rPr>
        <vertAlign val="subscript"/>
        <sz val="10"/>
        <rFont val="Arial"/>
        <family val="2"/>
      </rPr>
      <t>WA</t>
    </r>
    <r>
      <rPr>
        <sz val="10"/>
        <rFont val="Arial"/>
      </rPr>
      <t>P</t>
    </r>
    <r>
      <rPr>
        <vertAlign val="subscript"/>
        <sz val="10"/>
        <rFont val="Arial"/>
        <family val="2"/>
      </rPr>
      <t>A</t>
    </r>
    <r>
      <rPr>
        <sz val="10"/>
        <rFont val="Arial"/>
      </rPr>
      <t>(0.5d</t>
    </r>
    <r>
      <rPr>
        <vertAlign val="subscript"/>
        <sz val="10"/>
        <rFont val="Arial"/>
        <family val="2"/>
      </rPr>
      <t>B</t>
    </r>
    <r>
      <rPr>
        <sz val="10"/>
        <rFont val="Arial"/>
        <family val="2"/>
      </rPr>
      <t>)</t>
    </r>
    <r>
      <rPr>
        <vertAlign val="superscript"/>
        <sz val="10"/>
        <rFont val="Arial"/>
        <family val="2"/>
      </rPr>
      <t xml:space="preserve">1.5 </t>
    </r>
    <r>
      <rPr>
        <sz val="10"/>
        <rFont val="Arial"/>
        <family val="2"/>
      </rPr>
      <t>+ C</t>
    </r>
    <r>
      <rPr>
        <vertAlign val="subscript"/>
        <sz val="10"/>
        <rFont val="Arial"/>
        <family val="2"/>
      </rPr>
      <t>WB</t>
    </r>
    <r>
      <rPr>
        <sz val="10"/>
        <rFont val="Arial"/>
        <family val="2"/>
      </rPr>
      <t>P</t>
    </r>
    <r>
      <rPr>
        <vertAlign val="subscript"/>
        <sz val="10"/>
        <rFont val="Arial"/>
        <family val="2"/>
      </rPr>
      <t>B</t>
    </r>
    <r>
      <rPr>
        <sz val="10"/>
        <rFont val="Arial"/>
        <family val="2"/>
      </rPr>
      <t>d</t>
    </r>
    <r>
      <rPr>
        <vertAlign val="subscript"/>
        <sz val="10"/>
        <rFont val="Arial"/>
        <family val="2"/>
      </rPr>
      <t>B</t>
    </r>
    <r>
      <rPr>
        <vertAlign val="superscript"/>
        <sz val="10"/>
        <rFont val="Arial"/>
        <family val="2"/>
      </rPr>
      <t xml:space="preserve">1.5 </t>
    </r>
    <r>
      <rPr>
        <sz val="10"/>
        <rFont val="Arial"/>
        <family val="2"/>
      </rPr>
      <t>+  C</t>
    </r>
    <r>
      <rPr>
        <vertAlign val="subscript"/>
        <sz val="10"/>
        <rFont val="Arial"/>
        <family val="2"/>
      </rPr>
      <t>WC</t>
    </r>
    <r>
      <rPr>
        <sz val="10"/>
        <rFont val="Arial"/>
        <family val="2"/>
      </rPr>
      <t>P</t>
    </r>
    <r>
      <rPr>
        <vertAlign val="subscript"/>
        <sz val="10"/>
        <rFont val="Arial"/>
        <family val="2"/>
      </rPr>
      <t>C</t>
    </r>
    <r>
      <rPr>
        <sz val="10"/>
        <rFont val="Arial"/>
        <family val="2"/>
      </rPr>
      <t>(0.5d</t>
    </r>
    <r>
      <rPr>
        <vertAlign val="subscript"/>
        <sz val="10"/>
        <rFont val="Arial"/>
        <family val="2"/>
      </rPr>
      <t>B</t>
    </r>
    <r>
      <rPr>
        <sz val="10"/>
        <rFont val="Arial"/>
        <family val="2"/>
      </rPr>
      <t>)</t>
    </r>
    <r>
      <rPr>
        <vertAlign val="superscript"/>
        <sz val="10"/>
        <rFont val="Arial"/>
        <family val="2"/>
      </rPr>
      <t>1.5</t>
    </r>
    <r>
      <rPr>
        <sz val="10"/>
        <rFont val="Arial"/>
        <family val="2"/>
      </rPr>
      <t xml:space="preserve">  </t>
    </r>
  </si>
  <si>
    <t>C</t>
  </si>
  <si>
    <r>
      <t>Combination</t>
    </r>
    <r>
      <rPr>
        <vertAlign val="superscript"/>
        <sz val="10"/>
        <rFont val="Arial"/>
        <family val="2"/>
      </rPr>
      <t>1</t>
    </r>
    <r>
      <rPr>
        <sz val="10"/>
        <rFont val="Arial"/>
      </rPr>
      <t xml:space="preserve"> or Grate Inlet for sag P</t>
    </r>
    <r>
      <rPr>
        <vertAlign val="subscript"/>
        <sz val="10"/>
        <rFont val="Arial"/>
        <family val="2"/>
      </rPr>
      <t>B</t>
    </r>
    <r>
      <rPr>
        <sz val="10"/>
        <rFont val="Arial"/>
      </rPr>
      <t xml:space="preserve"> (C/G)     .      </t>
    </r>
  </si>
  <si>
    <r>
      <t>If d</t>
    </r>
    <r>
      <rPr>
        <vertAlign val="subscript"/>
        <sz val="10"/>
        <rFont val="Arial"/>
        <family val="2"/>
      </rPr>
      <t>B</t>
    </r>
    <r>
      <rPr>
        <sz val="10"/>
        <rFont val="Arial"/>
      </rPr>
      <t xml:space="preserve"> &gt; allowable d</t>
    </r>
    <r>
      <rPr>
        <vertAlign val="subscript"/>
        <sz val="10"/>
        <rFont val="Arial"/>
        <family val="2"/>
      </rPr>
      <t>B</t>
    </r>
    <r>
      <rPr>
        <sz val="10"/>
        <rFont val="Arial"/>
      </rPr>
      <t>, additional inlets must be added</t>
    </r>
    <r>
      <rPr>
        <vertAlign val="superscript"/>
        <sz val="10"/>
        <rFont val="Arial"/>
        <family val="2"/>
      </rPr>
      <t>3</t>
    </r>
    <r>
      <rPr>
        <sz val="10"/>
        <rFont val="Arial"/>
      </rPr>
      <t xml:space="preserve"> and the process repeated.</t>
    </r>
  </si>
  <si>
    <r>
      <t>3</t>
    </r>
    <r>
      <rPr>
        <sz val="10"/>
        <rFont val="Arial"/>
      </rPr>
      <t xml:space="preserve">  To add more than one inlet in the sag or flanks just increase the width and length values to the sum of all values.</t>
    </r>
  </si>
  <si>
    <r>
      <t xml:space="preserve">2   </t>
    </r>
    <r>
      <rPr>
        <sz val="10"/>
        <rFont val="Arial"/>
        <family val="2"/>
      </rPr>
      <t>Formulas based on weir flow.  See Hydraulic Manual  5-5.2.</t>
    </r>
  </si>
  <si>
    <t xml:space="preserve">    Inlets can be different sizes.  See Figure 5-5 in Hydraulics Manual for grate dimensions.</t>
  </si>
  <si>
    <r>
      <t xml:space="preserve">          Q</t>
    </r>
    <r>
      <rPr>
        <vertAlign val="subscript"/>
        <sz val="10"/>
        <rFont val="Arial"/>
        <family val="2"/>
      </rPr>
      <t>Total</t>
    </r>
    <r>
      <rPr>
        <sz val="10"/>
        <rFont val="Arial"/>
      </rPr>
      <t xml:space="preserve">  </t>
    </r>
    <r>
      <rPr>
        <sz val="11"/>
        <rFont val="Arial"/>
        <family val="2"/>
      </rPr>
      <t>=</t>
    </r>
  </si>
  <si>
    <r>
      <t>Q</t>
    </r>
    <r>
      <rPr>
        <vertAlign val="subscript"/>
        <sz val="10"/>
        <rFont val="Arial"/>
        <family val="2"/>
      </rPr>
      <t>BP1</t>
    </r>
    <r>
      <rPr>
        <vertAlign val="superscript"/>
        <sz val="10"/>
        <rFont val="Arial"/>
        <family val="2"/>
      </rPr>
      <t>4</t>
    </r>
  </si>
  <si>
    <r>
      <t>Q</t>
    </r>
    <r>
      <rPr>
        <vertAlign val="subscript"/>
        <sz val="10"/>
        <rFont val="Arial"/>
        <family val="2"/>
      </rPr>
      <t>BP2</t>
    </r>
    <r>
      <rPr>
        <vertAlign val="superscript"/>
        <sz val="10"/>
        <rFont val="Arial"/>
        <family val="2"/>
      </rPr>
      <t>4</t>
    </r>
  </si>
  <si>
    <r>
      <t xml:space="preserve">4  </t>
    </r>
    <r>
      <rPr>
        <sz val="10"/>
        <rFont val="Arial"/>
        <family val="2"/>
      </rPr>
      <t>Q</t>
    </r>
    <r>
      <rPr>
        <vertAlign val="subscript"/>
        <sz val="10"/>
        <rFont val="Arial"/>
        <family val="2"/>
      </rPr>
      <t xml:space="preserve">bp1 </t>
    </r>
    <r>
      <rPr>
        <sz val="10"/>
        <rFont val="Arial"/>
        <family val="2"/>
      </rPr>
      <t xml:space="preserve"> and Q</t>
    </r>
    <r>
      <rPr>
        <vertAlign val="subscript"/>
        <sz val="10"/>
        <rFont val="Arial"/>
        <family val="2"/>
      </rPr>
      <t xml:space="preserve">bp2 </t>
    </r>
    <r>
      <rPr>
        <sz val="10"/>
        <rFont val="Arial"/>
        <family val="2"/>
      </rPr>
      <t>come from the inlet spreadsheet.</t>
    </r>
    <r>
      <rPr>
        <sz val="12"/>
        <rFont val="Arial"/>
        <family val="2"/>
      </rPr>
      <t xml:space="preserve"> </t>
    </r>
  </si>
  <si>
    <r>
      <t>P</t>
    </r>
    <r>
      <rPr>
        <vertAlign val="subscript"/>
        <sz val="10"/>
        <rFont val="Arial"/>
        <family val="2"/>
      </rPr>
      <t>C         Flank</t>
    </r>
  </si>
  <si>
    <r>
      <t>P</t>
    </r>
    <r>
      <rPr>
        <vertAlign val="subscript"/>
        <sz val="10"/>
        <rFont val="Arial"/>
        <family val="2"/>
      </rPr>
      <t>A         Flank</t>
    </r>
  </si>
  <si>
    <r>
      <t>1</t>
    </r>
    <r>
      <rPr>
        <sz val="10"/>
        <rFont val="Arial"/>
      </rPr>
      <t xml:space="preserve">  If using a combination inlet for the sag, the flank grate inlets are not required except in a depressed area (See Hydaulics Manual).</t>
    </r>
  </si>
  <si>
    <t>G</t>
  </si>
  <si>
    <r>
      <t xml:space="preserve">2   </t>
    </r>
    <r>
      <rPr>
        <sz val="10"/>
        <rFont val="Arial"/>
        <family val="2"/>
      </rPr>
      <t>Formulas based on weir flow.  See Hydraulic Manual  5-4.2.</t>
    </r>
  </si>
  <si>
    <t xml:space="preserve">    Inlets can be different sizes.  See Figure 5-11 in Hydraulics Manual for grate dimensions.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</si>
</sst>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0\+00.00"/>
  </numFmts>
  <fonts count="17">
    <font>
      <sz val="10"/>
      <name val="Arial"/>
    </font>
    <font>
      <b/>
      <sz val="10"/>
      <name val="Arial"/>
    </font>
    <font>
      <sz val="10"/>
      <name val="Arial"/>
    </font>
    <font>
      <vertAlign val="subscript"/>
      <sz val="10"/>
      <name val="Arial"/>
      <family val="2"/>
    </font>
    <font>
      <sz val="10"/>
      <name val="Symbol"/>
      <family val="1"/>
      <charset val="2"/>
    </font>
    <font>
      <vertAlign val="superscript"/>
      <sz val="10"/>
      <name val="Arial"/>
      <family val="2"/>
    </font>
    <font>
      <b/>
      <sz val="10"/>
      <color indexed="12"/>
      <name val="Arial"/>
    </font>
    <font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i/>
      <u/>
      <sz val="12"/>
      <name val="Arial"/>
      <family val="2"/>
    </font>
    <font>
      <b/>
      <sz val="10"/>
      <color indexed="12"/>
      <name val="Arial"/>
      <family val="2"/>
    </font>
    <font>
      <b/>
      <vertAlign val="subscript"/>
      <sz val="10"/>
      <color indexed="12"/>
      <name val="Arial"/>
      <family val="2"/>
    </font>
    <font>
      <b/>
      <sz val="12"/>
      <name val="Arial"/>
      <family val="2"/>
    </font>
    <font>
      <b/>
      <vertAlign val="superscript"/>
      <sz val="10"/>
      <name val="EXTRA! APL New"/>
      <family val="3"/>
      <charset val="2"/>
    </font>
    <font>
      <b/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166" fontId="0" fillId="0" borderId="0" xfId="0" applyNumberFormat="1"/>
    <xf numFmtId="2" fontId="0" fillId="0" borderId="0" xfId="0" applyNumberForma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quotePrefix="1" applyAlignment="1">
      <alignment horizontal="left" vertical="center"/>
    </xf>
    <xf numFmtId="2" fontId="0" fillId="0" borderId="1" xfId="0" applyNumberForma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top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" fontId="0" fillId="0" borderId="0" xfId="0" applyNumberFormat="1" applyAlignment="1">
      <alignment horizontal="left" vertical="center"/>
    </xf>
    <xf numFmtId="0" fontId="11" fillId="0" borderId="0" xfId="0" applyFont="1" applyAlignment="1">
      <alignment vertical="top"/>
    </xf>
    <xf numFmtId="0" fontId="11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238760</xdr:colOff>
      <xdr:row>48</xdr:row>
      <xdr:rowOff>152400</xdr:rowOff>
    </xdr:from>
    <xdr:to>
      <xdr:col>1</xdr:col>
      <xdr:colOff>1310279</xdr:colOff>
      <xdr:row>52</xdr:row>
      <xdr:rowOff>38100</xdr:rowOff>
    </xdr:to>
    <xdr:sp macro="" textlink="">
      <xdr:nvSpPr>
        <xdr:cNvPr id="2" name="Text 5">
          <a:extLst>
            <a:ext uri="{FF2B5EF4-FFF2-40B4-BE49-F238E27FC236}">
              <a16:creationId xmlns:a16="http://schemas.microsoft.com/office/drawing/2014/main" id="{26CA3E1D-AD86-2D32-37AF-36D8E525FCED}"/>
            </a:ext>
          </a:extLst>
        </xdr:cNvPr>
        <xdr:cNvSpPr txBox="1">
          <a:spLocks noChangeArrowheads="1"/>
        </xdr:cNvSpPr>
      </xdr:nvSpPr>
      <xdr:spPr bwMode="auto">
        <a:xfrm>
          <a:off x="247650" y="8686800"/>
          <a:ext cx="14192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Effective Perimeter of  Grate Inlets (reduced by 50% for plugging)</a:t>
          </a:r>
        </a:p>
      </xdr:txBody>
    </xdr:sp>
    <xdr:clientData/>
  </xdr:twoCellAnchor>
  <xdr:twoCellAnchor>
    <xdr:from>
      <xdr:col>1</xdr:col>
      <xdr:colOff>1546860</xdr:colOff>
      <xdr:row>49</xdr:row>
      <xdr:rowOff>45720</xdr:rowOff>
    </xdr:from>
    <xdr:to>
      <xdr:col>1</xdr:col>
      <xdr:colOff>1546860</xdr:colOff>
      <xdr:row>51</xdr:row>
      <xdr:rowOff>190500</xdr:rowOff>
    </xdr:to>
    <xdr:sp macro="" textlink="">
      <xdr:nvSpPr>
        <xdr:cNvPr id="6806" name="Line 7">
          <a:extLst>
            <a:ext uri="{FF2B5EF4-FFF2-40B4-BE49-F238E27FC236}">
              <a16:creationId xmlns:a16="http://schemas.microsoft.com/office/drawing/2014/main" id="{1BD9C838-B8FB-85CA-33F3-8906BF2C08C2}"/>
            </a:ext>
          </a:extLst>
        </xdr:cNvPr>
        <xdr:cNvSpPr>
          <a:spLocks noChangeShapeType="1"/>
        </xdr:cNvSpPr>
      </xdr:nvSpPr>
      <xdr:spPr bwMode="auto">
        <a:xfrm flipH="1">
          <a:off x="1958340" y="8884920"/>
          <a:ext cx="0" cy="5410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1546860</xdr:colOff>
      <xdr:row>49</xdr:row>
      <xdr:rowOff>45720</xdr:rowOff>
    </xdr:from>
    <xdr:to>
      <xdr:col>1</xdr:col>
      <xdr:colOff>1645920</xdr:colOff>
      <xdr:row>49</xdr:row>
      <xdr:rowOff>45720</xdr:rowOff>
    </xdr:to>
    <xdr:sp macro="" textlink="">
      <xdr:nvSpPr>
        <xdr:cNvPr id="6807" name="Line 8">
          <a:extLst>
            <a:ext uri="{FF2B5EF4-FFF2-40B4-BE49-F238E27FC236}">
              <a16:creationId xmlns:a16="http://schemas.microsoft.com/office/drawing/2014/main" id="{F215FAE8-60DE-CEA5-80ED-99690E75DB6F}"/>
            </a:ext>
          </a:extLst>
        </xdr:cNvPr>
        <xdr:cNvSpPr>
          <a:spLocks noChangeShapeType="1"/>
        </xdr:cNvSpPr>
      </xdr:nvSpPr>
      <xdr:spPr bwMode="auto">
        <a:xfrm flipH="1">
          <a:off x="1958340" y="8884920"/>
          <a:ext cx="990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1546860</xdr:colOff>
      <xdr:row>51</xdr:row>
      <xdr:rowOff>190500</xdr:rowOff>
    </xdr:from>
    <xdr:to>
      <xdr:col>1</xdr:col>
      <xdr:colOff>1645920</xdr:colOff>
      <xdr:row>51</xdr:row>
      <xdr:rowOff>190500</xdr:rowOff>
    </xdr:to>
    <xdr:sp macro="" textlink="">
      <xdr:nvSpPr>
        <xdr:cNvPr id="6808" name="Line 9">
          <a:extLst>
            <a:ext uri="{FF2B5EF4-FFF2-40B4-BE49-F238E27FC236}">
              <a16:creationId xmlns:a16="http://schemas.microsoft.com/office/drawing/2014/main" id="{184CECBA-0F35-FBC2-6DED-2F3E1A822A68}"/>
            </a:ext>
          </a:extLst>
        </xdr:cNvPr>
        <xdr:cNvSpPr>
          <a:spLocks noChangeShapeType="1"/>
        </xdr:cNvSpPr>
      </xdr:nvSpPr>
      <xdr:spPr bwMode="auto">
        <a:xfrm>
          <a:off x="1958340" y="9425940"/>
          <a:ext cx="990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438150</xdr:colOff>
      <xdr:row>28</xdr:row>
      <xdr:rowOff>50800</xdr:rowOff>
    </xdr:from>
    <xdr:to>
      <xdr:col>6</xdr:col>
      <xdr:colOff>284002</xdr:colOff>
      <xdr:row>29</xdr:row>
      <xdr:rowOff>53720</xdr:rowOff>
    </xdr:to>
    <xdr:sp macro="" textlink="">
      <xdr:nvSpPr>
        <xdr:cNvPr id="6" name="Text 26">
          <a:extLst>
            <a:ext uri="{FF2B5EF4-FFF2-40B4-BE49-F238E27FC236}">
              <a16:creationId xmlns:a16="http://schemas.microsoft.com/office/drawing/2014/main" id="{88611AE3-5ED1-8224-E853-8A7ADAA25AE9}"/>
            </a:ext>
          </a:extLst>
        </xdr:cNvPr>
        <xdr:cNvSpPr txBox="1">
          <a:spLocks noChangeArrowheads="1"/>
        </xdr:cNvSpPr>
      </xdr:nvSpPr>
      <xdr:spPr bwMode="auto">
        <a:xfrm>
          <a:off x="2571750" y="4942840"/>
          <a:ext cx="2406172" cy="1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Enter values in the yellow colored cells</a:t>
          </a:r>
        </a:p>
      </xdr:txBody>
    </xdr:sp>
    <xdr:clientData fPrintsWithSheet="0"/>
  </xdr:twoCellAnchor>
  <xdr:twoCellAnchor editAs="oneCell">
    <xdr:from>
      <xdr:col>1</xdr:col>
      <xdr:colOff>11430</xdr:colOff>
      <xdr:row>34</xdr:row>
      <xdr:rowOff>28575</xdr:rowOff>
    </xdr:from>
    <xdr:to>
      <xdr:col>1</xdr:col>
      <xdr:colOff>1127813</xdr:colOff>
      <xdr:row>36</xdr:row>
      <xdr:rowOff>0</xdr:rowOff>
    </xdr:to>
    <xdr:sp macro="" textlink="">
      <xdr:nvSpPr>
        <xdr:cNvPr id="7" name="Text 5">
          <a:extLst>
            <a:ext uri="{FF2B5EF4-FFF2-40B4-BE49-F238E27FC236}">
              <a16:creationId xmlns:a16="http://schemas.microsoft.com/office/drawing/2014/main" id="{EDB19F42-04E3-6430-FF74-8E7EA141BE2F}"/>
            </a:ext>
          </a:extLst>
        </xdr:cNvPr>
        <xdr:cNvSpPr txBox="1">
          <a:spLocks noChangeArrowheads="1"/>
        </xdr:cNvSpPr>
      </xdr:nvSpPr>
      <xdr:spPr bwMode="auto">
        <a:xfrm>
          <a:off x="419100" y="5876925"/>
          <a:ext cx="10858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lnSpc>
              <a:spcPts val="10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50 yr. rainfall coefficients</a:t>
          </a:r>
        </a:p>
      </xdr:txBody>
    </xdr:sp>
    <xdr:clientData/>
  </xdr:twoCellAnchor>
  <xdr:twoCellAnchor>
    <xdr:from>
      <xdr:col>1</xdr:col>
      <xdr:colOff>1554480</xdr:colOff>
      <xdr:row>34</xdr:row>
      <xdr:rowOff>68580</xdr:rowOff>
    </xdr:from>
    <xdr:to>
      <xdr:col>1</xdr:col>
      <xdr:colOff>1554480</xdr:colOff>
      <xdr:row>35</xdr:row>
      <xdr:rowOff>167640</xdr:rowOff>
    </xdr:to>
    <xdr:sp macro="" textlink="">
      <xdr:nvSpPr>
        <xdr:cNvPr id="6811" name="Line 34">
          <a:extLst>
            <a:ext uri="{FF2B5EF4-FFF2-40B4-BE49-F238E27FC236}">
              <a16:creationId xmlns:a16="http://schemas.microsoft.com/office/drawing/2014/main" id="{13F0CC8D-EB2A-EFA6-D442-F54B507301AC}"/>
            </a:ext>
          </a:extLst>
        </xdr:cNvPr>
        <xdr:cNvSpPr>
          <a:spLocks noChangeShapeType="1"/>
        </xdr:cNvSpPr>
      </xdr:nvSpPr>
      <xdr:spPr bwMode="auto">
        <a:xfrm>
          <a:off x="1965960" y="6088380"/>
          <a:ext cx="0" cy="2971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1554480</xdr:colOff>
      <xdr:row>34</xdr:row>
      <xdr:rowOff>68580</xdr:rowOff>
    </xdr:from>
    <xdr:to>
      <xdr:col>1</xdr:col>
      <xdr:colOff>1638300</xdr:colOff>
      <xdr:row>34</xdr:row>
      <xdr:rowOff>68580</xdr:rowOff>
    </xdr:to>
    <xdr:sp macro="" textlink="">
      <xdr:nvSpPr>
        <xdr:cNvPr id="6812" name="Line 35">
          <a:extLst>
            <a:ext uri="{FF2B5EF4-FFF2-40B4-BE49-F238E27FC236}">
              <a16:creationId xmlns:a16="http://schemas.microsoft.com/office/drawing/2014/main" id="{8750563F-3A01-179F-EC8C-BD5B8D4467C3}"/>
            </a:ext>
          </a:extLst>
        </xdr:cNvPr>
        <xdr:cNvSpPr>
          <a:spLocks noChangeShapeType="1"/>
        </xdr:cNvSpPr>
      </xdr:nvSpPr>
      <xdr:spPr bwMode="auto">
        <a:xfrm>
          <a:off x="1965960" y="6088380"/>
          <a:ext cx="83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1554480</xdr:colOff>
      <xdr:row>35</xdr:row>
      <xdr:rowOff>167640</xdr:rowOff>
    </xdr:from>
    <xdr:to>
      <xdr:col>1</xdr:col>
      <xdr:colOff>1638300</xdr:colOff>
      <xdr:row>35</xdr:row>
      <xdr:rowOff>167640</xdr:rowOff>
    </xdr:to>
    <xdr:sp macro="" textlink="">
      <xdr:nvSpPr>
        <xdr:cNvPr id="6813" name="Line 36">
          <a:extLst>
            <a:ext uri="{FF2B5EF4-FFF2-40B4-BE49-F238E27FC236}">
              <a16:creationId xmlns:a16="http://schemas.microsoft.com/office/drawing/2014/main" id="{6264FE2E-634A-44E0-981E-5A49806F0343}"/>
            </a:ext>
          </a:extLst>
        </xdr:cNvPr>
        <xdr:cNvSpPr>
          <a:spLocks noChangeShapeType="1"/>
        </xdr:cNvSpPr>
      </xdr:nvSpPr>
      <xdr:spPr bwMode="auto">
        <a:xfrm>
          <a:off x="1965960" y="6385560"/>
          <a:ext cx="83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0</xdr:colOff>
      <xdr:row>37</xdr:row>
      <xdr:rowOff>85725</xdr:rowOff>
    </xdr:from>
    <xdr:to>
      <xdr:col>1</xdr:col>
      <xdr:colOff>1658369</xdr:colOff>
      <xdr:row>39</xdr:row>
      <xdr:rowOff>9525</xdr:rowOff>
    </xdr:to>
    <xdr:sp macro="" textlink="">
      <xdr:nvSpPr>
        <xdr:cNvPr id="11" name="Text 5">
          <a:extLst>
            <a:ext uri="{FF2B5EF4-FFF2-40B4-BE49-F238E27FC236}">
              <a16:creationId xmlns:a16="http://schemas.microsoft.com/office/drawing/2014/main" id="{912FB781-6A96-B935-769C-C8A9B8B3F1EF}"/>
            </a:ext>
          </a:extLst>
        </xdr:cNvPr>
        <xdr:cNvSpPr txBox="1">
          <a:spLocks noChangeArrowheads="1"/>
        </xdr:cNvSpPr>
      </xdr:nvSpPr>
      <xdr:spPr bwMode="auto">
        <a:xfrm>
          <a:off x="400050" y="6534150"/>
          <a:ext cx="16097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lnSpc>
              <a:spcPts val="10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Distance between last inlet and low point</a:t>
          </a:r>
        </a:p>
      </xdr:txBody>
    </xdr:sp>
    <xdr:clientData/>
  </xdr:twoCellAnchor>
  <xdr:twoCellAnchor>
    <xdr:from>
      <xdr:col>2</xdr:col>
      <xdr:colOff>0</xdr:colOff>
      <xdr:row>16</xdr:row>
      <xdr:rowOff>162560</xdr:rowOff>
    </xdr:from>
    <xdr:to>
      <xdr:col>2</xdr:col>
      <xdr:colOff>200939</xdr:colOff>
      <xdr:row>20</xdr:row>
      <xdr:rowOff>69240</xdr:rowOff>
    </xdr:to>
    <xdr:sp macro="" textlink="" fLocksText="0">
      <xdr:nvSpPr>
        <xdr:cNvPr id="12" name="Text Box 73">
          <a:extLst>
            <a:ext uri="{FF2B5EF4-FFF2-40B4-BE49-F238E27FC236}">
              <a16:creationId xmlns:a16="http://schemas.microsoft.com/office/drawing/2014/main" id="{48D55ACB-4EAA-3E0D-D13F-9B60A02260F2}"/>
            </a:ext>
          </a:extLst>
        </xdr:cNvPr>
        <xdr:cNvSpPr txBox="1">
          <a:spLocks noChangeArrowheads="1"/>
        </xdr:cNvSpPr>
      </xdr:nvSpPr>
      <xdr:spPr bwMode="auto">
        <a:xfrm>
          <a:off x="2076450" y="2933700"/>
          <a:ext cx="209550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0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36576" bIns="27432" anchor="ctr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661+10</a:t>
          </a:r>
        </a:p>
      </xdr:txBody>
    </xdr:sp>
    <xdr:clientData/>
  </xdr:twoCellAnchor>
  <xdr:twoCellAnchor>
    <xdr:from>
      <xdr:col>4</xdr:col>
      <xdr:colOff>330200</xdr:colOff>
      <xdr:row>16</xdr:row>
      <xdr:rowOff>145415</xdr:rowOff>
    </xdr:from>
    <xdr:to>
      <xdr:col>4</xdr:col>
      <xdr:colOff>528836</xdr:colOff>
      <xdr:row>20</xdr:row>
      <xdr:rowOff>78740</xdr:rowOff>
    </xdr:to>
    <xdr:sp macro="" textlink="" fLocksText="0">
      <xdr:nvSpPr>
        <xdr:cNvPr id="13" name="Text Box 75">
          <a:extLst>
            <a:ext uri="{FF2B5EF4-FFF2-40B4-BE49-F238E27FC236}">
              <a16:creationId xmlns:a16="http://schemas.microsoft.com/office/drawing/2014/main" id="{D83948E3-9AFB-1B6A-AFF3-81424CA68240}"/>
            </a:ext>
          </a:extLst>
        </xdr:cNvPr>
        <xdr:cNvSpPr txBox="1">
          <a:spLocks noChangeArrowheads="1"/>
        </xdr:cNvSpPr>
      </xdr:nvSpPr>
      <xdr:spPr bwMode="auto">
        <a:xfrm>
          <a:off x="3676650" y="2924175"/>
          <a:ext cx="200025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0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18288" tIns="0" rIns="0" bIns="0" anchor="ctr" upright="1"/>
        <a:lstStyle/>
        <a:p>
          <a:pPr algn="l" rtl="0">
            <a:defRPr sz="1000"/>
          </a:pPr>
          <a:endParaRPr lang="en-US"/>
        </a:p>
      </xdr:txBody>
    </xdr:sp>
    <xdr:clientData/>
  </xdr:twoCellAnchor>
  <xdr:twoCellAnchor>
    <xdr:from>
      <xdr:col>6</xdr:col>
      <xdr:colOff>386080</xdr:colOff>
      <xdr:row>16</xdr:row>
      <xdr:rowOff>133985</xdr:rowOff>
    </xdr:from>
    <xdr:to>
      <xdr:col>6</xdr:col>
      <xdr:colOff>593798</xdr:colOff>
      <xdr:row>20</xdr:row>
      <xdr:rowOff>50774</xdr:rowOff>
    </xdr:to>
    <xdr:sp macro="" textlink="" fLocksText="0">
      <xdr:nvSpPr>
        <xdr:cNvPr id="14" name="Text Box 76">
          <a:extLst>
            <a:ext uri="{FF2B5EF4-FFF2-40B4-BE49-F238E27FC236}">
              <a16:creationId xmlns:a16="http://schemas.microsoft.com/office/drawing/2014/main" id="{A3A437A0-26E9-37AF-92A0-462D5CDF8419}"/>
            </a:ext>
          </a:extLst>
        </xdr:cNvPr>
        <xdr:cNvSpPr txBox="1">
          <a:spLocks noChangeArrowheads="1"/>
        </xdr:cNvSpPr>
      </xdr:nvSpPr>
      <xdr:spPr bwMode="auto">
        <a:xfrm>
          <a:off x="4953000" y="2905125"/>
          <a:ext cx="200025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0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18288" tIns="0" rIns="0" bIns="0" anchor="ctr" upright="1"/>
        <a:lstStyle/>
        <a:p>
          <a:pPr algn="l" rtl="0">
            <a:defRPr sz="1000"/>
          </a:pPr>
          <a:endParaRPr lang="en-US"/>
        </a:p>
      </xdr:txBody>
    </xdr:sp>
    <xdr:clientData/>
  </xdr:twoCellAnchor>
  <xdr:twoCellAnchor>
    <xdr:from>
      <xdr:col>8</xdr:col>
      <xdr:colOff>114300</xdr:colOff>
      <xdr:row>16</xdr:row>
      <xdr:rowOff>133985</xdr:rowOff>
    </xdr:from>
    <xdr:to>
      <xdr:col>8</xdr:col>
      <xdr:colOff>328509</xdr:colOff>
      <xdr:row>20</xdr:row>
      <xdr:rowOff>50774</xdr:rowOff>
    </xdr:to>
    <xdr:sp macro="" textlink="" fLocksText="0">
      <xdr:nvSpPr>
        <xdr:cNvPr id="15" name="Text Box 77">
          <a:extLst>
            <a:ext uri="{FF2B5EF4-FFF2-40B4-BE49-F238E27FC236}">
              <a16:creationId xmlns:a16="http://schemas.microsoft.com/office/drawing/2014/main" id="{ED19F368-5F90-A537-3DAC-894952642C98}"/>
            </a:ext>
          </a:extLst>
        </xdr:cNvPr>
        <xdr:cNvSpPr txBox="1">
          <a:spLocks noChangeArrowheads="1"/>
        </xdr:cNvSpPr>
      </xdr:nvSpPr>
      <xdr:spPr bwMode="auto">
        <a:xfrm>
          <a:off x="5886450" y="2905125"/>
          <a:ext cx="200025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0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36576" bIns="27432" anchor="ctr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663+50</a:t>
          </a:r>
        </a:p>
      </xdr:txBody>
    </xdr:sp>
    <xdr:clientData/>
  </xdr:twoCellAnchor>
  <xdr:twoCellAnchor>
    <xdr:from>
      <xdr:col>1</xdr:col>
      <xdr:colOff>438150</xdr:colOff>
      <xdr:row>16</xdr:row>
      <xdr:rowOff>124460</xdr:rowOff>
    </xdr:from>
    <xdr:to>
      <xdr:col>1</xdr:col>
      <xdr:colOff>639285</xdr:colOff>
      <xdr:row>20</xdr:row>
      <xdr:rowOff>50930</xdr:rowOff>
    </xdr:to>
    <xdr:sp macro="" textlink="" fLocksText="0">
      <xdr:nvSpPr>
        <xdr:cNvPr id="16" name="Text Box 79">
          <a:extLst>
            <a:ext uri="{FF2B5EF4-FFF2-40B4-BE49-F238E27FC236}">
              <a16:creationId xmlns:a16="http://schemas.microsoft.com/office/drawing/2014/main" id="{83CB7959-7A66-CE2E-05B1-5F1EA720B2AC}"/>
            </a:ext>
          </a:extLst>
        </xdr:cNvPr>
        <xdr:cNvSpPr txBox="1">
          <a:spLocks noChangeArrowheads="1"/>
        </xdr:cNvSpPr>
      </xdr:nvSpPr>
      <xdr:spPr bwMode="auto">
        <a:xfrm>
          <a:off x="819150" y="2895600"/>
          <a:ext cx="20955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0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0" tIns="27432" rIns="36576" bIns="27432" anchor="b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660+10</a:t>
          </a:r>
        </a:p>
      </xdr:txBody>
    </xdr:sp>
    <xdr:clientData/>
  </xdr:twoCellAnchor>
  <xdr:twoCellAnchor editAs="absolute">
    <xdr:from>
      <xdr:col>9</xdr:col>
      <xdr:colOff>76200</xdr:colOff>
      <xdr:row>45</xdr:row>
      <xdr:rowOff>114300</xdr:rowOff>
    </xdr:from>
    <xdr:to>
      <xdr:col>10</xdr:col>
      <xdr:colOff>724673</xdr:colOff>
      <xdr:row>49</xdr:row>
      <xdr:rowOff>190500</xdr:rowOff>
    </xdr:to>
    <xdr:sp macro="" textlink="">
      <xdr:nvSpPr>
        <xdr:cNvPr id="17" name="Text Box 80">
          <a:extLst>
            <a:ext uri="{FF2B5EF4-FFF2-40B4-BE49-F238E27FC236}">
              <a16:creationId xmlns:a16="http://schemas.microsoft.com/office/drawing/2014/main" id="{8EEFD36A-46B7-4212-1F81-DF38B532A3C9}"/>
            </a:ext>
          </a:extLst>
        </xdr:cNvPr>
        <xdr:cNvSpPr txBox="1">
          <a:spLocks noChangeArrowheads="1"/>
        </xdr:cNvSpPr>
      </xdr:nvSpPr>
      <xdr:spPr bwMode="auto">
        <a:xfrm>
          <a:off x="6457950" y="8086725"/>
          <a:ext cx="1247775" cy="800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See Figure 5-11 in Hydraulics Manual 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for grate dimensions.</a:t>
          </a:r>
        </a:p>
      </xdr:txBody>
    </xdr:sp>
    <xdr:clientData/>
  </xdr:twoCellAnchor>
  <xdr:twoCellAnchor>
    <xdr:from>
      <xdr:col>1</xdr:col>
      <xdr:colOff>386080</xdr:colOff>
      <xdr:row>58</xdr:row>
      <xdr:rowOff>28575</xdr:rowOff>
    </xdr:from>
    <xdr:to>
      <xdr:col>4</xdr:col>
      <xdr:colOff>552452</xdr:colOff>
      <xdr:row>59</xdr:row>
      <xdr:rowOff>85725</xdr:rowOff>
    </xdr:to>
    <xdr:sp macro="" textlink="">
      <xdr:nvSpPr>
        <xdr:cNvPr id="18" name="Text Box 113">
          <a:extLst>
            <a:ext uri="{FF2B5EF4-FFF2-40B4-BE49-F238E27FC236}">
              <a16:creationId xmlns:a16="http://schemas.microsoft.com/office/drawing/2014/main" id="{31A4BD94-3418-97F7-FA79-5744F80C595D}"/>
            </a:ext>
          </a:extLst>
        </xdr:cNvPr>
        <xdr:cNvSpPr txBox="1">
          <a:spLocks noChangeArrowheads="1"/>
        </xdr:cNvSpPr>
      </xdr:nvSpPr>
      <xdr:spPr bwMode="auto">
        <a:xfrm>
          <a:off x="781050" y="10448925"/>
          <a:ext cx="310515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C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WA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A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0.3536 + C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WB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B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 C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WB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 C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WC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C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0.3536</a:t>
          </a:r>
        </a:p>
      </xdr:txBody>
    </xdr:sp>
    <xdr:clientData/>
  </xdr:twoCellAnchor>
  <xdr:twoCellAnchor>
    <xdr:from>
      <xdr:col>0</xdr:col>
      <xdr:colOff>415925</xdr:colOff>
      <xdr:row>57</xdr:row>
      <xdr:rowOff>28575</xdr:rowOff>
    </xdr:from>
    <xdr:to>
      <xdr:col>0</xdr:col>
      <xdr:colOff>415925</xdr:colOff>
      <xdr:row>58</xdr:row>
      <xdr:rowOff>11506</xdr:rowOff>
    </xdr:to>
    <xdr:sp macro="" textlink="">
      <xdr:nvSpPr>
        <xdr:cNvPr id="19" name="Text Box 114">
          <a:extLst>
            <a:ext uri="{FF2B5EF4-FFF2-40B4-BE49-F238E27FC236}">
              <a16:creationId xmlns:a16="http://schemas.microsoft.com/office/drawing/2014/main" id="{C566E8C1-8E6B-6EBA-543D-17784849AD37}"/>
            </a:ext>
          </a:extLst>
        </xdr:cNvPr>
        <xdr:cNvSpPr txBox="1">
          <a:spLocks noChangeArrowheads="1"/>
        </xdr:cNvSpPr>
      </xdr:nvSpPr>
      <xdr:spPr bwMode="auto">
        <a:xfrm>
          <a:off x="400050" y="10248900"/>
          <a:ext cx="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Symbol"/>
            </a:rPr>
            <a:t>S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Q</a:t>
          </a:r>
        </a:p>
      </xdr:txBody>
    </xdr:sp>
    <xdr:clientData/>
  </xdr:twoCellAnchor>
  <xdr:twoCellAnchor>
    <xdr:from>
      <xdr:col>1</xdr:col>
      <xdr:colOff>381000</xdr:colOff>
      <xdr:row>58</xdr:row>
      <xdr:rowOff>38100</xdr:rowOff>
    </xdr:from>
    <xdr:to>
      <xdr:col>4</xdr:col>
      <xdr:colOff>510540</xdr:colOff>
      <xdr:row>58</xdr:row>
      <xdr:rowOff>38100</xdr:rowOff>
    </xdr:to>
    <xdr:sp macro="" textlink="">
      <xdr:nvSpPr>
        <xdr:cNvPr id="6823" name="Line 115">
          <a:extLst>
            <a:ext uri="{FF2B5EF4-FFF2-40B4-BE49-F238E27FC236}">
              <a16:creationId xmlns:a16="http://schemas.microsoft.com/office/drawing/2014/main" id="{A8AD498E-78A8-6245-7E21-8302C1D32E6E}"/>
            </a:ext>
          </a:extLst>
        </xdr:cNvPr>
        <xdr:cNvSpPr>
          <a:spLocks noChangeShapeType="1"/>
        </xdr:cNvSpPr>
      </xdr:nvSpPr>
      <xdr:spPr bwMode="auto">
        <a:xfrm>
          <a:off x="792480" y="10584180"/>
          <a:ext cx="3162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342900</xdr:colOff>
      <xdr:row>57</xdr:row>
      <xdr:rowOff>30480</xdr:rowOff>
    </xdr:from>
    <xdr:to>
      <xdr:col>4</xdr:col>
      <xdr:colOff>533400</xdr:colOff>
      <xdr:row>59</xdr:row>
      <xdr:rowOff>114300</xdr:rowOff>
    </xdr:to>
    <xdr:sp macro="" textlink="">
      <xdr:nvSpPr>
        <xdr:cNvPr id="6824" name="AutoShape 116">
          <a:extLst>
            <a:ext uri="{FF2B5EF4-FFF2-40B4-BE49-F238E27FC236}">
              <a16:creationId xmlns:a16="http://schemas.microsoft.com/office/drawing/2014/main" id="{5BB01B5E-8D3D-B359-BCD3-FF0FDFCD02AC}"/>
            </a:ext>
          </a:extLst>
        </xdr:cNvPr>
        <xdr:cNvSpPr>
          <a:spLocks noChangeArrowheads="1"/>
        </xdr:cNvSpPr>
      </xdr:nvSpPr>
      <xdr:spPr bwMode="auto">
        <a:xfrm>
          <a:off x="754380" y="10378440"/>
          <a:ext cx="3223260" cy="48006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528955</xdr:colOff>
      <xdr:row>56</xdr:row>
      <xdr:rowOff>85725</xdr:rowOff>
    </xdr:from>
    <xdr:to>
      <xdr:col>5</xdr:col>
      <xdr:colOff>338455</xdr:colOff>
      <xdr:row>58</xdr:row>
      <xdr:rowOff>133350</xdr:rowOff>
    </xdr:to>
    <xdr:sp macro="" textlink="">
      <xdr:nvSpPr>
        <xdr:cNvPr id="22" name="Text Box 117">
          <a:extLst>
            <a:ext uri="{FF2B5EF4-FFF2-40B4-BE49-F238E27FC236}">
              <a16:creationId xmlns:a16="http://schemas.microsoft.com/office/drawing/2014/main" id="{0BFEA077-87A2-28C8-1305-9F1EF5E97382}"/>
            </a:ext>
          </a:extLst>
        </xdr:cNvPr>
        <xdr:cNvSpPr txBox="1">
          <a:spLocks noChangeArrowheads="1"/>
        </xdr:cNvSpPr>
      </xdr:nvSpPr>
      <xdr:spPr bwMode="auto">
        <a:xfrm>
          <a:off x="3876675" y="10144125"/>
          <a:ext cx="419100" cy="409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Arial"/>
              <a:cs typeface="Arial"/>
            </a:rPr>
            <a:t>2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/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3</a:t>
          </a:r>
        </a:p>
        <a:p>
          <a:pPr algn="l" rtl="0">
            <a:defRPr sz="1000"/>
          </a:pP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           </a:t>
          </a: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=</a:t>
          </a:r>
        </a:p>
      </xdr:txBody>
    </xdr:sp>
    <xdr:clientData/>
  </xdr:twoCellAnchor>
  <xdr:twoCellAnchor>
    <xdr:from>
      <xdr:col>0</xdr:col>
      <xdr:colOff>386080</xdr:colOff>
      <xdr:row>57</xdr:row>
      <xdr:rowOff>76200</xdr:rowOff>
    </xdr:from>
    <xdr:to>
      <xdr:col>1</xdr:col>
      <xdr:colOff>376555</xdr:colOff>
      <xdr:row>59</xdr:row>
      <xdr:rowOff>11515</xdr:rowOff>
    </xdr:to>
    <xdr:sp macro="" textlink="">
      <xdr:nvSpPr>
        <xdr:cNvPr id="23" name="Text Box 118">
          <a:extLst>
            <a:ext uri="{FF2B5EF4-FFF2-40B4-BE49-F238E27FC236}">
              <a16:creationId xmlns:a16="http://schemas.microsoft.com/office/drawing/2014/main" id="{D7B14917-73AB-4634-B930-C44520215679}"/>
            </a:ext>
          </a:extLst>
        </xdr:cNvPr>
        <xdr:cNvSpPr txBox="1">
          <a:spLocks noChangeArrowheads="1"/>
        </xdr:cNvSpPr>
      </xdr:nvSpPr>
      <xdr:spPr bwMode="auto">
        <a:xfrm>
          <a:off x="381000" y="10296525"/>
          <a:ext cx="390525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B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=</a:t>
          </a:r>
        </a:p>
      </xdr:txBody>
    </xdr:sp>
    <xdr:clientData/>
  </xdr:twoCellAnchor>
  <xdr:twoCellAnchor>
    <xdr:from>
      <xdr:col>2</xdr:col>
      <xdr:colOff>142875</xdr:colOff>
      <xdr:row>56</xdr:row>
      <xdr:rowOff>142875</xdr:rowOff>
    </xdr:from>
    <xdr:to>
      <xdr:col>2</xdr:col>
      <xdr:colOff>443150</xdr:colOff>
      <xdr:row>58</xdr:row>
      <xdr:rowOff>49583</xdr:rowOff>
    </xdr:to>
    <xdr:sp macro="" textlink="">
      <xdr:nvSpPr>
        <xdr:cNvPr id="24" name="Text Box 119">
          <a:extLst>
            <a:ext uri="{FF2B5EF4-FFF2-40B4-BE49-F238E27FC236}">
              <a16:creationId xmlns:a16="http://schemas.microsoft.com/office/drawing/2014/main" id="{C99BE85D-191B-E9E9-7176-49E35D71536C}"/>
            </a:ext>
          </a:extLst>
        </xdr:cNvPr>
        <xdr:cNvSpPr txBox="1">
          <a:spLocks noChangeArrowheads="1"/>
        </xdr:cNvSpPr>
      </xdr:nvSpPr>
      <xdr:spPr bwMode="auto">
        <a:xfrm>
          <a:off x="2219325" y="10201275"/>
          <a:ext cx="2952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Symbol"/>
            </a:rPr>
            <a:t>S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Q</a:t>
          </a:r>
        </a:p>
      </xdr:txBody>
    </xdr:sp>
    <xdr:clientData/>
  </xdr:twoCellAnchor>
  <xdr:twoCellAnchor>
    <xdr:from>
      <xdr:col>1</xdr:col>
      <xdr:colOff>1272540</xdr:colOff>
      <xdr:row>52</xdr:row>
      <xdr:rowOff>45720</xdr:rowOff>
    </xdr:from>
    <xdr:to>
      <xdr:col>1</xdr:col>
      <xdr:colOff>1447800</xdr:colOff>
      <xdr:row>52</xdr:row>
      <xdr:rowOff>121920</xdr:rowOff>
    </xdr:to>
    <xdr:sp macro="" textlink="">
      <xdr:nvSpPr>
        <xdr:cNvPr id="6828" name="AutoShape 136">
          <a:extLst>
            <a:ext uri="{FF2B5EF4-FFF2-40B4-BE49-F238E27FC236}">
              <a16:creationId xmlns:a16="http://schemas.microsoft.com/office/drawing/2014/main" id="{9BA001AD-9187-C6D4-E877-3686C4DA5DA3}"/>
            </a:ext>
          </a:extLst>
        </xdr:cNvPr>
        <xdr:cNvSpPr>
          <a:spLocks noChangeArrowheads="1"/>
        </xdr:cNvSpPr>
      </xdr:nvSpPr>
      <xdr:spPr bwMode="auto">
        <a:xfrm>
          <a:off x="1684020" y="9479280"/>
          <a:ext cx="175260" cy="76200"/>
        </a:xfrm>
        <a:prstGeom prst="rightArrow">
          <a:avLst>
            <a:gd name="adj1" fmla="val 50000"/>
            <a:gd name="adj2" fmla="val 57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449580</xdr:colOff>
      <xdr:row>48</xdr:row>
      <xdr:rowOff>106680</xdr:rowOff>
    </xdr:from>
    <xdr:to>
      <xdr:col>2</xdr:col>
      <xdr:colOff>662940</xdr:colOff>
      <xdr:row>48</xdr:row>
      <xdr:rowOff>106680</xdr:rowOff>
    </xdr:to>
    <xdr:sp macro="" textlink="">
      <xdr:nvSpPr>
        <xdr:cNvPr id="6829" name="Line 137">
          <a:extLst>
            <a:ext uri="{FF2B5EF4-FFF2-40B4-BE49-F238E27FC236}">
              <a16:creationId xmlns:a16="http://schemas.microsoft.com/office/drawing/2014/main" id="{E834CB16-C044-77CF-0394-A1441FFF1835}"/>
            </a:ext>
          </a:extLst>
        </xdr:cNvPr>
        <xdr:cNvSpPr>
          <a:spLocks noChangeShapeType="1"/>
        </xdr:cNvSpPr>
      </xdr:nvSpPr>
      <xdr:spPr bwMode="auto">
        <a:xfrm flipV="1">
          <a:off x="2583180" y="8785860"/>
          <a:ext cx="2133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8</xdr:col>
      <xdr:colOff>304800</xdr:colOff>
      <xdr:row>35</xdr:row>
      <xdr:rowOff>83820</xdr:rowOff>
    </xdr:from>
    <xdr:to>
      <xdr:col>10</xdr:col>
      <xdr:colOff>960120</xdr:colOff>
      <xdr:row>45</xdr:row>
      <xdr:rowOff>76200</xdr:rowOff>
    </xdr:to>
    <xdr:pic>
      <xdr:nvPicPr>
        <xdr:cNvPr id="6830" name="Picture 140">
          <a:extLst>
            <a:ext uri="{FF2B5EF4-FFF2-40B4-BE49-F238E27FC236}">
              <a16:creationId xmlns:a16="http://schemas.microsoft.com/office/drawing/2014/main" id="{2BD9A8EF-14FB-AC51-BE02-DF05007C4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3160" y="6301740"/>
          <a:ext cx="1905000" cy="1897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452755</xdr:colOff>
      <xdr:row>24</xdr:row>
      <xdr:rowOff>38100</xdr:rowOff>
    </xdr:from>
    <xdr:to>
      <xdr:col>1</xdr:col>
      <xdr:colOff>675262</xdr:colOff>
      <xdr:row>27</xdr:row>
      <xdr:rowOff>145471</xdr:rowOff>
    </xdr:to>
    <xdr:sp macro="" textlink="" fLocksText="0">
      <xdr:nvSpPr>
        <xdr:cNvPr id="28" name="Text Box 143">
          <a:extLst>
            <a:ext uri="{FF2B5EF4-FFF2-40B4-BE49-F238E27FC236}">
              <a16:creationId xmlns:a16="http://schemas.microsoft.com/office/drawing/2014/main" id="{960F6583-B6AA-E91A-8263-B846BACF902D}"/>
            </a:ext>
          </a:extLst>
        </xdr:cNvPr>
        <xdr:cNvSpPr txBox="1">
          <a:spLocks noChangeArrowheads="1"/>
        </xdr:cNvSpPr>
      </xdr:nvSpPr>
      <xdr:spPr bwMode="auto">
        <a:xfrm>
          <a:off x="847725" y="4114800"/>
          <a:ext cx="20955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0" tIns="27432" rIns="36576" bIns="27432" anchor="b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Station</a:t>
          </a:r>
        </a:p>
      </xdr:txBody>
    </xdr:sp>
    <xdr:clientData/>
  </xdr:twoCellAnchor>
  <xdr:twoCellAnchor>
    <xdr:from>
      <xdr:col>1</xdr:col>
      <xdr:colOff>749300</xdr:colOff>
      <xdr:row>20</xdr:row>
      <xdr:rowOff>145415</xdr:rowOff>
    </xdr:from>
    <xdr:to>
      <xdr:col>1</xdr:col>
      <xdr:colOff>964072</xdr:colOff>
      <xdr:row>28</xdr:row>
      <xdr:rowOff>29</xdr:rowOff>
    </xdr:to>
    <xdr:sp macro="" textlink="" fLocksText="0">
      <xdr:nvSpPr>
        <xdr:cNvPr id="29" name="Text Box 144">
          <a:extLst>
            <a:ext uri="{FF2B5EF4-FFF2-40B4-BE49-F238E27FC236}">
              <a16:creationId xmlns:a16="http://schemas.microsoft.com/office/drawing/2014/main" id="{ECAFCFA8-AAA2-0F0E-ACBA-F7A1EDF3AE7C}"/>
            </a:ext>
          </a:extLst>
        </xdr:cNvPr>
        <xdr:cNvSpPr txBox="1">
          <a:spLocks noChangeArrowheads="1"/>
        </xdr:cNvSpPr>
      </xdr:nvSpPr>
      <xdr:spPr bwMode="auto">
        <a:xfrm>
          <a:off x="1123950" y="3571875"/>
          <a:ext cx="209550" cy="1152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0" tIns="27432" rIns="36576" bIns="27432" anchor="b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Inlet Elevation</a:t>
          </a:r>
        </a:p>
      </xdr:txBody>
    </xdr:sp>
    <xdr:clientData/>
  </xdr:twoCellAnchor>
  <xdr:twoCellAnchor>
    <xdr:from>
      <xdr:col>1</xdr:col>
      <xdr:colOff>782955</xdr:colOff>
      <xdr:row>16</xdr:row>
      <xdr:rowOff>162560</xdr:rowOff>
    </xdr:from>
    <xdr:to>
      <xdr:col>1</xdr:col>
      <xdr:colOff>985280</xdr:colOff>
      <xdr:row>20</xdr:row>
      <xdr:rowOff>69240</xdr:rowOff>
    </xdr:to>
    <xdr:sp macro="" textlink="" fLocksText="0">
      <xdr:nvSpPr>
        <xdr:cNvPr id="30" name="Text Box 145">
          <a:extLst>
            <a:ext uri="{FF2B5EF4-FFF2-40B4-BE49-F238E27FC236}">
              <a16:creationId xmlns:a16="http://schemas.microsoft.com/office/drawing/2014/main" id="{6FB38567-88CE-0EAD-EFA7-DAE29AB50DB9}"/>
            </a:ext>
          </a:extLst>
        </xdr:cNvPr>
        <xdr:cNvSpPr txBox="1">
          <a:spLocks noChangeArrowheads="1"/>
        </xdr:cNvSpPr>
      </xdr:nvSpPr>
      <xdr:spPr bwMode="auto">
        <a:xfrm>
          <a:off x="1152525" y="2933700"/>
          <a:ext cx="209550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0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18288" tIns="0" rIns="0" bIns="0" anchor="ctr" upright="1"/>
        <a:lstStyle/>
        <a:p>
          <a:pPr algn="l" rtl="0">
            <a:defRPr sz="1000"/>
          </a:pPr>
          <a:endParaRPr lang="en-US"/>
        </a:p>
      </xdr:txBody>
    </xdr:sp>
    <xdr:clientData/>
  </xdr:twoCellAnchor>
  <xdr:twoCellAnchor>
    <xdr:from>
      <xdr:col>2</xdr:col>
      <xdr:colOff>11430</xdr:colOff>
      <xdr:row>24</xdr:row>
      <xdr:rowOff>47625</xdr:rowOff>
    </xdr:from>
    <xdr:to>
      <xdr:col>2</xdr:col>
      <xdr:colOff>234047</xdr:colOff>
      <xdr:row>27</xdr:row>
      <xdr:rowOff>162757</xdr:rowOff>
    </xdr:to>
    <xdr:sp macro="" textlink="" fLocksText="0">
      <xdr:nvSpPr>
        <xdr:cNvPr id="31" name="Text Box 146">
          <a:extLst>
            <a:ext uri="{FF2B5EF4-FFF2-40B4-BE49-F238E27FC236}">
              <a16:creationId xmlns:a16="http://schemas.microsoft.com/office/drawing/2014/main" id="{E4D3EBBB-E692-611F-4CD6-D5443284D41F}"/>
            </a:ext>
          </a:extLst>
        </xdr:cNvPr>
        <xdr:cNvSpPr txBox="1">
          <a:spLocks noChangeArrowheads="1"/>
        </xdr:cNvSpPr>
      </xdr:nvSpPr>
      <xdr:spPr bwMode="auto">
        <a:xfrm>
          <a:off x="2095500" y="4124325"/>
          <a:ext cx="20955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0" tIns="27432" rIns="36576" bIns="27432" anchor="b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Station</a:t>
          </a:r>
        </a:p>
      </xdr:txBody>
    </xdr:sp>
    <xdr:clientData/>
  </xdr:twoCellAnchor>
  <xdr:twoCellAnchor>
    <xdr:from>
      <xdr:col>2</xdr:col>
      <xdr:colOff>328930</xdr:colOff>
      <xdr:row>20</xdr:row>
      <xdr:rowOff>145415</xdr:rowOff>
    </xdr:from>
    <xdr:to>
      <xdr:col>2</xdr:col>
      <xdr:colOff>552826</xdr:colOff>
      <xdr:row>28</xdr:row>
      <xdr:rowOff>29</xdr:rowOff>
    </xdr:to>
    <xdr:sp macro="" textlink="" fLocksText="0">
      <xdr:nvSpPr>
        <xdr:cNvPr id="32" name="Text Box 147">
          <a:extLst>
            <a:ext uri="{FF2B5EF4-FFF2-40B4-BE49-F238E27FC236}">
              <a16:creationId xmlns:a16="http://schemas.microsoft.com/office/drawing/2014/main" id="{B38CA35E-AADB-C939-C2FD-5E905061083B}"/>
            </a:ext>
          </a:extLst>
        </xdr:cNvPr>
        <xdr:cNvSpPr txBox="1">
          <a:spLocks noChangeArrowheads="1"/>
        </xdr:cNvSpPr>
      </xdr:nvSpPr>
      <xdr:spPr bwMode="auto">
        <a:xfrm>
          <a:off x="2400300" y="3571875"/>
          <a:ext cx="209550" cy="1152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0" tIns="27432" rIns="36576" bIns="27432" anchor="b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Inlet Elevation</a:t>
          </a:r>
        </a:p>
      </xdr:txBody>
    </xdr:sp>
    <xdr:clientData/>
  </xdr:twoCellAnchor>
  <xdr:twoCellAnchor>
    <xdr:from>
      <xdr:col>2</xdr:col>
      <xdr:colOff>328930</xdr:colOff>
      <xdr:row>16</xdr:row>
      <xdr:rowOff>162560</xdr:rowOff>
    </xdr:from>
    <xdr:to>
      <xdr:col>2</xdr:col>
      <xdr:colOff>552826</xdr:colOff>
      <xdr:row>20</xdr:row>
      <xdr:rowOff>69240</xdr:rowOff>
    </xdr:to>
    <xdr:sp macro="" textlink="" fLocksText="0">
      <xdr:nvSpPr>
        <xdr:cNvPr id="33" name="Text Box 148">
          <a:extLst>
            <a:ext uri="{FF2B5EF4-FFF2-40B4-BE49-F238E27FC236}">
              <a16:creationId xmlns:a16="http://schemas.microsoft.com/office/drawing/2014/main" id="{62BCC7DF-4862-8B3C-C6C9-C90F2FDA5FF8}"/>
            </a:ext>
          </a:extLst>
        </xdr:cNvPr>
        <xdr:cNvSpPr txBox="1">
          <a:spLocks noChangeArrowheads="1"/>
        </xdr:cNvSpPr>
      </xdr:nvSpPr>
      <xdr:spPr bwMode="auto">
        <a:xfrm>
          <a:off x="2400300" y="2933700"/>
          <a:ext cx="209550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0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18288" tIns="0" rIns="0" bIns="0" anchor="ctr" upright="1"/>
        <a:lstStyle/>
        <a:p>
          <a:pPr algn="l" rtl="0">
            <a:defRPr sz="1000"/>
          </a:pPr>
          <a:endParaRPr lang="en-US"/>
        </a:p>
      </xdr:txBody>
    </xdr:sp>
    <xdr:clientData/>
  </xdr:twoCellAnchor>
  <xdr:twoCellAnchor>
    <xdr:from>
      <xdr:col>4</xdr:col>
      <xdr:colOff>0</xdr:colOff>
      <xdr:row>16</xdr:row>
      <xdr:rowOff>145415</xdr:rowOff>
    </xdr:from>
    <xdr:to>
      <xdr:col>4</xdr:col>
      <xdr:colOff>214209</xdr:colOff>
      <xdr:row>20</xdr:row>
      <xdr:rowOff>78740</xdr:rowOff>
    </xdr:to>
    <xdr:sp macro="" textlink="" fLocksText="0">
      <xdr:nvSpPr>
        <xdr:cNvPr id="34" name="Text Box 149">
          <a:extLst>
            <a:ext uri="{FF2B5EF4-FFF2-40B4-BE49-F238E27FC236}">
              <a16:creationId xmlns:a16="http://schemas.microsoft.com/office/drawing/2014/main" id="{7A945F49-8355-DB72-ACD8-6C220B3E207F}"/>
            </a:ext>
          </a:extLst>
        </xdr:cNvPr>
        <xdr:cNvSpPr txBox="1">
          <a:spLocks noChangeArrowheads="1"/>
        </xdr:cNvSpPr>
      </xdr:nvSpPr>
      <xdr:spPr bwMode="auto">
        <a:xfrm>
          <a:off x="3352800" y="2924175"/>
          <a:ext cx="200025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0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36576" bIns="27432" anchor="ctr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661+53</a:t>
          </a:r>
        </a:p>
      </xdr:txBody>
    </xdr:sp>
    <xdr:clientData/>
  </xdr:twoCellAnchor>
  <xdr:twoCellAnchor>
    <xdr:from>
      <xdr:col>4</xdr:col>
      <xdr:colOff>38100</xdr:colOff>
      <xdr:row>24</xdr:row>
      <xdr:rowOff>47625</xdr:rowOff>
    </xdr:from>
    <xdr:to>
      <xdr:col>4</xdr:col>
      <xdr:colOff>239039</xdr:colOff>
      <xdr:row>27</xdr:row>
      <xdr:rowOff>162757</xdr:rowOff>
    </xdr:to>
    <xdr:sp macro="" textlink="" fLocksText="0">
      <xdr:nvSpPr>
        <xdr:cNvPr id="35" name="Text Box 150">
          <a:extLst>
            <a:ext uri="{FF2B5EF4-FFF2-40B4-BE49-F238E27FC236}">
              <a16:creationId xmlns:a16="http://schemas.microsoft.com/office/drawing/2014/main" id="{CA659C2B-8058-1F93-7B66-315E994481DA}"/>
            </a:ext>
          </a:extLst>
        </xdr:cNvPr>
        <xdr:cNvSpPr txBox="1">
          <a:spLocks noChangeArrowheads="1"/>
        </xdr:cNvSpPr>
      </xdr:nvSpPr>
      <xdr:spPr bwMode="auto">
        <a:xfrm>
          <a:off x="3390900" y="4124325"/>
          <a:ext cx="20955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0" tIns="27432" rIns="36576" bIns="27432" anchor="b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Station</a:t>
          </a:r>
        </a:p>
      </xdr:txBody>
    </xdr:sp>
    <xdr:clientData/>
  </xdr:twoCellAnchor>
  <xdr:twoCellAnchor>
    <xdr:from>
      <xdr:col>4</xdr:col>
      <xdr:colOff>330200</xdr:colOff>
      <xdr:row>20</xdr:row>
      <xdr:rowOff>78740</xdr:rowOff>
    </xdr:from>
    <xdr:to>
      <xdr:col>4</xdr:col>
      <xdr:colOff>552645</xdr:colOff>
      <xdr:row>28</xdr:row>
      <xdr:rowOff>88943</xdr:rowOff>
    </xdr:to>
    <xdr:sp macro="" textlink="" fLocksText="0">
      <xdr:nvSpPr>
        <xdr:cNvPr id="36" name="Text Box 151">
          <a:extLst>
            <a:ext uri="{FF2B5EF4-FFF2-40B4-BE49-F238E27FC236}">
              <a16:creationId xmlns:a16="http://schemas.microsoft.com/office/drawing/2014/main" id="{A5039BEC-0680-595B-4256-FA4EA714671E}"/>
            </a:ext>
          </a:extLst>
        </xdr:cNvPr>
        <xdr:cNvSpPr txBox="1">
          <a:spLocks noChangeArrowheads="1"/>
        </xdr:cNvSpPr>
      </xdr:nvSpPr>
      <xdr:spPr bwMode="auto">
        <a:xfrm>
          <a:off x="3676650" y="3505200"/>
          <a:ext cx="209550" cy="1314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0" tIns="27432" rIns="36576" bIns="27432" anchor="b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Inlet Elevation</a:t>
          </a:r>
        </a:p>
      </xdr:txBody>
    </xdr:sp>
    <xdr:clientData/>
  </xdr:twoCellAnchor>
  <xdr:twoCellAnchor>
    <xdr:from>
      <xdr:col>6</xdr:col>
      <xdr:colOff>49530</xdr:colOff>
      <xdr:row>16</xdr:row>
      <xdr:rowOff>133985</xdr:rowOff>
    </xdr:from>
    <xdr:to>
      <xdr:col>6</xdr:col>
      <xdr:colOff>262435</xdr:colOff>
      <xdr:row>20</xdr:row>
      <xdr:rowOff>50774</xdr:rowOff>
    </xdr:to>
    <xdr:sp macro="" textlink="" fLocksText="0">
      <xdr:nvSpPr>
        <xdr:cNvPr id="37" name="Text Box 152">
          <a:extLst>
            <a:ext uri="{FF2B5EF4-FFF2-40B4-BE49-F238E27FC236}">
              <a16:creationId xmlns:a16="http://schemas.microsoft.com/office/drawing/2014/main" id="{85C42513-5510-59A3-B400-F75B425599FD}"/>
            </a:ext>
          </a:extLst>
        </xdr:cNvPr>
        <xdr:cNvSpPr txBox="1">
          <a:spLocks noChangeArrowheads="1"/>
        </xdr:cNvSpPr>
      </xdr:nvSpPr>
      <xdr:spPr bwMode="auto">
        <a:xfrm>
          <a:off x="4629150" y="2905125"/>
          <a:ext cx="200025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0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36576" bIns="27432" anchor="ctr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662+05</a:t>
          </a:r>
        </a:p>
      </xdr:txBody>
    </xdr:sp>
    <xdr:clientData/>
  </xdr:twoCellAnchor>
  <xdr:twoCellAnchor>
    <xdr:from>
      <xdr:col>6</xdr:col>
      <xdr:colOff>386080</xdr:colOff>
      <xdr:row>20</xdr:row>
      <xdr:rowOff>47625</xdr:rowOff>
    </xdr:from>
    <xdr:to>
      <xdr:col>6</xdr:col>
      <xdr:colOff>595630</xdr:colOff>
      <xdr:row>28</xdr:row>
      <xdr:rowOff>69336</xdr:rowOff>
    </xdr:to>
    <xdr:sp macro="" textlink="" fLocksText="0">
      <xdr:nvSpPr>
        <xdr:cNvPr id="38" name="Text Box 153">
          <a:extLst>
            <a:ext uri="{FF2B5EF4-FFF2-40B4-BE49-F238E27FC236}">
              <a16:creationId xmlns:a16="http://schemas.microsoft.com/office/drawing/2014/main" id="{F646B6C8-709F-70D6-FA1C-B07FC2C13731}"/>
            </a:ext>
          </a:extLst>
        </xdr:cNvPr>
        <xdr:cNvSpPr txBox="1">
          <a:spLocks noChangeArrowheads="1"/>
        </xdr:cNvSpPr>
      </xdr:nvSpPr>
      <xdr:spPr bwMode="auto">
        <a:xfrm>
          <a:off x="4953000" y="3476625"/>
          <a:ext cx="209550" cy="1314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0" tIns="27432" rIns="36576" bIns="27432" anchor="b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Inlet Elevation</a:t>
          </a:r>
        </a:p>
      </xdr:txBody>
    </xdr:sp>
    <xdr:clientData/>
  </xdr:twoCellAnchor>
  <xdr:twoCellAnchor>
    <xdr:from>
      <xdr:col>6</xdr:col>
      <xdr:colOff>104775</xdr:colOff>
      <xdr:row>24</xdr:row>
      <xdr:rowOff>0</xdr:rowOff>
    </xdr:from>
    <xdr:to>
      <xdr:col>6</xdr:col>
      <xdr:colOff>328671</xdr:colOff>
      <xdr:row>27</xdr:row>
      <xdr:rowOff>107371</xdr:rowOff>
    </xdr:to>
    <xdr:sp macro="" textlink="" fLocksText="0">
      <xdr:nvSpPr>
        <xdr:cNvPr id="39" name="Text Box 154">
          <a:extLst>
            <a:ext uri="{FF2B5EF4-FFF2-40B4-BE49-F238E27FC236}">
              <a16:creationId xmlns:a16="http://schemas.microsoft.com/office/drawing/2014/main" id="{7026F90C-8BA3-64F1-1C55-1B0EB927C9F3}"/>
            </a:ext>
          </a:extLst>
        </xdr:cNvPr>
        <xdr:cNvSpPr txBox="1">
          <a:spLocks noChangeArrowheads="1"/>
        </xdr:cNvSpPr>
      </xdr:nvSpPr>
      <xdr:spPr bwMode="auto">
        <a:xfrm>
          <a:off x="4676775" y="4076700"/>
          <a:ext cx="20955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0" tIns="27432" rIns="36576" bIns="27432" anchor="b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Station</a:t>
          </a:r>
        </a:p>
      </xdr:txBody>
    </xdr:sp>
    <xdr:clientData/>
  </xdr:twoCellAnchor>
  <xdr:twoCellAnchor>
    <xdr:from>
      <xdr:col>8</xdr:col>
      <xdr:colOff>441325</xdr:colOff>
      <xdr:row>16</xdr:row>
      <xdr:rowOff>133985</xdr:rowOff>
    </xdr:from>
    <xdr:to>
      <xdr:col>9</xdr:col>
      <xdr:colOff>11838</xdr:colOff>
      <xdr:row>20</xdr:row>
      <xdr:rowOff>50774</xdr:rowOff>
    </xdr:to>
    <xdr:sp macro="" textlink="" fLocksText="0">
      <xdr:nvSpPr>
        <xdr:cNvPr id="40" name="Text Box 155">
          <a:extLst>
            <a:ext uri="{FF2B5EF4-FFF2-40B4-BE49-F238E27FC236}">
              <a16:creationId xmlns:a16="http://schemas.microsoft.com/office/drawing/2014/main" id="{EE72F1A3-9B58-8EA9-BD40-9B8DDC30DBA6}"/>
            </a:ext>
          </a:extLst>
        </xdr:cNvPr>
        <xdr:cNvSpPr txBox="1">
          <a:spLocks noChangeArrowheads="1"/>
        </xdr:cNvSpPr>
      </xdr:nvSpPr>
      <xdr:spPr bwMode="auto">
        <a:xfrm>
          <a:off x="6200775" y="2905125"/>
          <a:ext cx="200025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0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18288" tIns="0" rIns="0" bIns="0" anchor="ctr" upright="1"/>
        <a:lstStyle/>
        <a:p>
          <a:pPr algn="l" rtl="0">
            <a:defRPr sz="1000"/>
          </a:pPr>
          <a:endParaRPr lang="en-US"/>
        </a:p>
      </xdr:txBody>
    </xdr:sp>
    <xdr:clientData/>
  </xdr:twoCellAnchor>
  <xdr:twoCellAnchor>
    <xdr:from>
      <xdr:col>8</xdr:col>
      <xdr:colOff>424180</xdr:colOff>
      <xdr:row>20</xdr:row>
      <xdr:rowOff>129540</xdr:rowOff>
    </xdr:from>
    <xdr:to>
      <xdr:col>9</xdr:col>
      <xdr:colOff>11753</xdr:colOff>
      <xdr:row>27</xdr:row>
      <xdr:rowOff>162627</xdr:rowOff>
    </xdr:to>
    <xdr:sp macro="" textlink="" fLocksText="0">
      <xdr:nvSpPr>
        <xdr:cNvPr id="41" name="Text Box 156">
          <a:extLst>
            <a:ext uri="{FF2B5EF4-FFF2-40B4-BE49-F238E27FC236}">
              <a16:creationId xmlns:a16="http://schemas.microsoft.com/office/drawing/2014/main" id="{37C5F45E-ED2F-C5B7-6AE1-3F7E30D103C0}"/>
            </a:ext>
          </a:extLst>
        </xdr:cNvPr>
        <xdr:cNvSpPr txBox="1">
          <a:spLocks noChangeArrowheads="1"/>
        </xdr:cNvSpPr>
      </xdr:nvSpPr>
      <xdr:spPr bwMode="auto">
        <a:xfrm>
          <a:off x="6191250" y="3562350"/>
          <a:ext cx="209550" cy="1152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0" tIns="27432" rIns="36576" bIns="27432" anchor="b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Inlet Elevation</a:t>
          </a:r>
        </a:p>
      </xdr:txBody>
    </xdr:sp>
    <xdr:clientData/>
  </xdr:twoCellAnchor>
  <xdr:twoCellAnchor>
    <xdr:from>
      <xdr:col>8</xdr:col>
      <xdr:colOff>157480</xdr:colOff>
      <xdr:row>24</xdr:row>
      <xdr:rowOff>9525</xdr:rowOff>
    </xdr:from>
    <xdr:to>
      <xdr:col>8</xdr:col>
      <xdr:colOff>368495</xdr:colOff>
      <xdr:row>27</xdr:row>
      <xdr:rowOff>124657</xdr:rowOff>
    </xdr:to>
    <xdr:sp macro="" textlink="" fLocksText="0">
      <xdr:nvSpPr>
        <xdr:cNvPr id="42" name="Text Box 157">
          <a:extLst>
            <a:ext uri="{FF2B5EF4-FFF2-40B4-BE49-F238E27FC236}">
              <a16:creationId xmlns:a16="http://schemas.microsoft.com/office/drawing/2014/main" id="{918F76E6-04C6-2CCD-1401-96CFFD734327}"/>
            </a:ext>
          </a:extLst>
        </xdr:cNvPr>
        <xdr:cNvSpPr txBox="1">
          <a:spLocks noChangeArrowheads="1"/>
        </xdr:cNvSpPr>
      </xdr:nvSpPr>
      <xdr:spPr bwMode="auto">
        <a:xfrm>
          <a:off x="5924550" y="4086225"/>
          <a:ext cx="20955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0" tIns="27432" rIns="36576" bIns="27432" anchor="b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Station</a:t>
          </a:r>
        </a:p>
      </xdr:txBody>
    </xdr:sp>
    <xdr:clientData/>
  </xdr:twoCellAnchor>
  <xdr:twoCellAnchor>
    <xdr:from>
      <xdr:col>1</xdr:col>
      <xdr:colOff>83820</xdr:colOff>
      <xdr:row>20</xdr:row>
      <xdr:rowOff>68580</xdr:rowOff>
    </xdr:from>
    <xdr:to>
      <xdr:col>12</xdr:col>
      <xdr:colOff>495300</xdr:colOff>
      <xdr:row>20</xdr:row>
      <xdr:rowOff>68580</xdr:rowOff>
    </xdr:to>
    <xdr:cxnSp macro="">
      <xdr:nvCxnSpPr>
        <xdr:cNvPr id="6846" name="Straight Connector 2">
          <a:extLst>
            <a:ext uri="{FF2B5EF4-FFF2-40B4-BE49-F238E27FC236}">
              <a16:creationId xmlns:a16="http://schemas.microsoft.com/office/drawing/2014/main" id="{E24DBE30-73A6-F6F0-9AE0-90B9DB5E6287}"/>
            </a:ext>
          </a:extLst>
        </xdr:cNvPr>
        <xdr:cNvCxnSpPr>
          <a:cxnSpLocks noChangeShapeType="1"/>
        </xdr:cNvCxnSpPr>
      </xdr:nvCxnSpPr>
      <xdr:spPr bwMode="auto">
        <a:xfrm>
          <a:off x="495300" y="3619500"/>
          <a:ext cx="8907780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76200</xdr:colOff>
      <xdr:row>1</xdr:row>
      <xdr:rowOff>236220</xdr:rowOff>
    </xdr:from>
    <xdr:to>
      <xdr:col>9</xdr:col>
      <xdr:colOff>213360</xdr:colOff>
      <xdr:row>17</xdr:row>
      <xdr:rowOff>7620</xdr:rowOff>
    </xdr:to>
    <xdr:grpSp>
      <xdr:nvGrpSpPr>
        <xdr:cNvPr id="6847" name="Group 57">
          <a:extLst>
            <a:ext uri="{FF2B5EF4-FFF2-40B4-BE49-F238E27FC236}">
              <a16:creationId xmlns:a16="http://schemas.microsoft.com/office/drawing/2014/main" id="{4ADB5DEB-3581-8FFB-674D-9F826D8F710B}"/>
            </a:ext>
          </a:extLst>
        </xdr:cNvPr>
        <xdr:cNvGrpSpPr>
          <a:grpSpLocks/>
        </xdr:cNvGrpSpPr>
      </xdr:nvGrpSpPr>
      <xdr:grpSpPr bwMode="auto">
        <a:xfrm>
          <a:off x="476250" y="493395"/>
          <a:ext cx="6118860" cy="2457450"/>
          <a:chOff x="465647" y="477867"/>
          <a:chExt cx="6121520" cy="2467436"/>
        </a:xfrm>
      </xdr:grpSpPr>
      <xdr:grpSp>
        <xdr:nvGrpSpPr>
          <xdr:cNvPr id="6853" name="Group 48">
            <a:extLst>
              <a:ext uri="{FF2B5EF4-FFF2-40B4-BE49-F238E27FC236}">
                <a16:creationId xmlns:a16="http://schemas.microsoft.com/office/drawing/2014/main" id="{61B528FC-FCDF-1B28-8CF3-6BD70DFF14BD}"/>
              </a:ext>
            </a:extLst>
          </xdr:cNvPr>
          <xdr:cNvGrpSpPr>
            <a:grpSpLocks/>
          </xdr:cNvGrpSpPr>
        </xdr:nvGrpSpPr>
        <xdr:grpSpPr bwMode="auto">
          <a:xfrm>
            <a:off x="465647" y="477867"/>
            <a:ext cx="6121520" cy="2467436"/>
            <a:chOff x="469446" y="474889"/>
            <a:chExt cx="6120493" cy="2486024"/>
          </a:xfrm>
        </xdr:grpSpPr>
        <xdr:pic>
          <xdr:nvPicPr>
            <xdr:cNvPr id="6855" name="Picture 142" descr="Sag Analysis">
              <a:extLst>
                <a:ext uri="{FF2B5EF4-FFF2-40B4-BE49-F238E27FC236}">
                  <a16:creationId xmlns:a16="http://schemas.microsoft.com/office/drawing/2014/main" id="{5B8C48C6-4D0D-27AC-B0CF-86C70276CA9B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19875"/>
            <a:stretch>
              <a:fillRect/>
            </a:stretch>
          </xdr:blipFill>
          <xdr:spPr bwMode="auto">
            <a:xfrm>
              <a:off x="469446" y="474889"/>
              <a:ext cx="6120493" cy="245609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6856" name="Rectangle 44">
              <a:extLst>
                <a:ext uri="{FF2B5EF4-FFF2-40B4-BE49-F238E27FC236}">
                  <a16:creationId xmlns:a16="http://schemas.microsoft.com/office/drawing/2014/main" id="{57056244-4AF2-7025-812A-191BC44B9CBA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104900" y="1883229"/>
              <a:ext cx="45719" cy="1055914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 algn="ctr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6857" name="Rectangle 45">
              <a:extLst>
                <a:ext uri="{FF2B5EF4-FFF2-40B4-BE49-F238E27FC236}">
                  <a16:creationId xmlns:a16="http://schemas.microsoft.com/office/drawing/2014/main" id="{E54A28F3-7EBA-EA83-8A71-84109BCE86E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340429" y="2356756"/>
              <a:ext cx="45719" cy="60415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 algn="ctr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6858" name="Rectangle 46">
              <a:extLst>
                <a:ext uri="{FF2B5EF4-FFF2-40B4-BE49-F238E27FC236}">
                  <a16:creationId xmlns:a16="http://schemas.microsoft.com/office/drawing/2014/main" id="{0860F7D4-7E50-5A07-9382-99FA3A7378B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871357" y="2329541"/>
              <a:ext cx="45719" cy="60415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 algn="ctr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6859" name="Rectangle 47">
              <a:extLst>
                <a:ext uri="{FF2B5EF4-FFF2-40B4-BE49-F238E27FC236}">
                  <a16:creationId xmlns:a16="http://schemas.microsoft.com/office/drawing/2014/main" id="{BDE718F5-9F65-FE22-397D-B77ED792A83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144986" y="1899556"/>
              <a:ext cx="45719" cy="103958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 algn="ctr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6854" name="Rectangle 56">
            <a:extLst>
              <a:ext uri="{FF2B5EF4-FFF2-40B4-BE49-F238E27FC236}">
                <a16:creationId xmlns:a16="http://schemas.microsoft.com/office/drawing/2014/main" id="{68ECB6A8-CD7A-6F4E-0B60-C8522D995E2D}"/>
              </a:ext>
            </a:extLst>
          </xdr:cNvPr>
          <xdr:cNvSpPr>
            <a:spLocks noChangeArrowheads="1"/>
          </xdr:cNvSpPr>
        </xdr:nvSpPr>
        <xdr:spPr bwMode="auto">
          <a:xfrm>
            <a:off x="3601528" y="2623868"/>
            <a:ext cx="61104" cy="3055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 algn="ctr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</xdr:col>
      <xdr:colOff>746760</xdr:colOff>
      <xdr:row>9</xdr:row>
      <xdr:rowOff>129540</xdr:rowOff>
    </xdr:from>
    <xdr:to>
      <xdr:col>1</xdr:col>
      <xdr:colOff>754380</xdr:colOff>
      <xdr:row>15</xdr:row>
      <xdr:rowOff>99060</xdr:rowOff>
    </xdr:to>
    <xdr:cxnSp macro="">
      <xdr:nvCxnSpPr>
        <xdr:cNvPr id="6848" name="Straight Connector 50">
          <a:extLst>
            <a:ext uri="{FF2B5EF4-FFF2-40B4-BE49-F238E27FC236}">
              <a16:creationId xmlns:a16="http://schemas.microsoft.com/office/drawing/2014/main" id="{5D2B8FC5-2A6F-FA11-BA2B-05100E033A69}"/>
            </a:ext>
          </a:extLst>
        </xdr:cNvPr>
        <xdr:cNvCxnSpPr>
          <a:cxnSpLocks noChangeShapeType="1"/>
        </xdr:cNvCxnSpPr>
      </xdr:nvCxnSpPr>
      <xdr:spPr bwMode="auto">
        <a:xfrm flipH="1">
          <a:off x="1158240" y="1836420"/>
          <a:ext cx="7620" cy="97536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68580</xdr:colOff>
      <xdr:row>13</xdr:row>
      <xdr:rowOff>22860</xdr:rowOff>
    </xdr:from>
    <xdr:to>
      <xdr:col>2</xdr:col>
      <xdr:colOff>76200</xdr:colOff>
      <xdr:row>16</xdr:row>
      <xdr:rowOff>106680</xdr:rowOff>
    </xdr:to>
    <xdr:cxnSp macro="">
      <xdr:nvCxnSpPr>
        <xdr:cNvPr id="6849" name="Straight Connector 53">
          <a:extLst>
            <a:ext uri="{FF2B5EF4-FFF2-40B4-BE49-F238E27FC236}">
              <a16:creationId xmlns:a16="http://schemas.microsoft.com/office/drawing/2014/main" id="{54335798-7FA1-370E-928A-23C7D6DC03C1}"/>
            </a:ext>
          </a:extLst>
        </xdr:cNvPr>
        <xdr:cNvCxnSpPr>
          <a:cxnSpLocks noChangeShapeType="1"/>
        </xdr:cNvCxnSpPr>
      </xdr:nvCxnSpPr>
      <xdr:spPr bwMode="auto">
        <a:xfrm flipH="1">
          <a:off x="2202180" y="2400300"/>
          <a:ext cx="7620" cy="58674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320040</xdr:colOff>
      <xdr:row>13</xdr:row>
      <xdr:rowOff>22860</xdr:rowOff>
    </xdr:from>
    <xdr:to>
      <xdr:col>6</xdr:col>
      <xdr:colOff>320040</xdr:colOff>
      <xdr:row>16</xdr:row>
      <xdr:rowOff>106680</xdr:rowOff>
    </xdr:to>
    <xdr:cxnSp macro="">
      <xdr:nvCxnSpPr>
        <xdr:cNvPr id="6850" name="Straight Connector 55">
          <a:extLst>
            <a:ext uri="{FF2B5EF4-FFF2-40B4-BE49-F238E27FC236}">
              <a16:creationId xmlns:a16="http://schemas.microsoft.com/office/drawing/2014/main" id="{9DD04583-F822-AC12-5509-37AEFCDC2294}"/>
            </a:ext>
          </a:extLst>
        </xdr:cNvPr>
        <xdr:cNvCxnSpPr>
          <a:cxnSpLocks noChangeShapeType="1"/>
        </xdr:cNvCxnSpPr>
      </xdr:nvCxnSpPr>
      <xdr:spPr bwMode="auto">
        <a:xfrm flipH="1">
          <a:off x="5013960" y="2400300"/>
          <a:ext cx="0" cy="58674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175260</xdr:colOff>
      <xdr:row>15</xdr:row>
      <xdr:rowOff>38100</xdr:rowOff>
    </xdr:from>
    <xdr:to>
      <xdr:col>4</xdr:col>
      <xdr:colOff>175260</xdr:colOff>
      <xdr:row>16</xdr:row>
      <xdr:rowOff>76200</xdr:rowOff>
    </xdr:to>
    <xdr:cxnSp macro="">
      <xdr:nvCxnSpPr>
        <xdr:cNvPr id="6851" name="Straight Connector 58">
          <a:extLst>
            <a:ext uri="{FF2B5EF4-FFF2-40B4-BE49-F238E27FC236}">
              <a16:creationId xmlns:a16="http://schemas.microsoft.com/office/drawing/2014/main" id="{48543A8F-79C7-92B4-079E-8E489CFDD01F}"/>
            </a:ext>
          </a:extLst>
        </xdr:cNvPr>
        <xdr:cNvCxnSpPr>
          <a:cxnSpLocks noChangeShapeType="1"/>
        </xdr:cNvCxnSpPr>
      </xdr:nvCxnSpPr>
      <xdr:spPr bwMode="auto">
        <a:xfrm>
          <a:off x="3619500" y="2750820"/>
          <a:ext cx="0" cy="20574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8</xdr:col>
      <xdr:colOff>129540</xdr:colOff>
      <xdr:row>9</xdr:row>
      <xdr:rowOff>129540</xdr:rowOff>
    </xdr:from>
    <xdr:to>
      <xdr:col>8</xdr:col>
      <xdr:colOff>137160</xdr:colOff>
      <xdr:row>15</xdr:row>
      <xdr:rowOff>99060</xdr:rowOff>
    </xdr:to>
    <xdr:cxnSp macro="">
      <xdr:nvCxnSpPr>
        <xdr:cNvPr id="6852" name="Straight Connector 62">
          <a:extLst>
            <a:ext uri="{FF2B5EF4-FFF2-40B4-BE49-F238E27FC236}">
              <a16:creationId xmlns:a16="http://schemas.microsoft.com/office/drawing/2014/main" id="{502326CE-4076-0BFC-A318-87BF220086DE}"/>
            </a:ext>
          </a:extLst>
        </xdr:cNvPr>
        <xdr:cNvCxnSpPr>
          <a:cxnSpLocks noChangeShapeType="1"/>
        </xdr:cNvCxnSpPr>
      </xdr:nvCxnSpPr>
      <xdr:spPr bwMode="auto">
        <a:xfrm flipH="1">
          <a:off x="6057900" y="1836420"/>
          <a:ext cx="7620" cy="97536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238760</xdr:colOff>
      <xdr:row>48</xdr:row>
      <xdr:rowOff>152400</xdr:rowOff>
    </xdr:from>
    <xdr:to>
      <xdr:col>1</xdr:col>
      <xdr:colOff>1310291</xdr:colOff>
      <xdr:row>52</xdr:row>
      <xdr:rowOff>38100</xdr:rowOff>
    </xdr:to>
    <xdr:sp macro="" textlink="">
      <xdr:nvSpPr>
        <xdr:cNvPr id="2" name="Text 5">
          <a:extLst>
            <a:ext uri="{FF2B5EF4-FFF2-40B4-BE49-F238E27FC236}">
              <a16:creationId xmlns:a16="http://schemas.microsoft.com/office/drawing/2014/main" id="{1F071550-1DA7-FD23-6E51-020149725212}"/>
            </a:ext>
          </a:extLst>
        </xdr:cNvPr>
        <xdr:cNvSpPr txBox="1">
          <a:spLocks noChangeArrowheads="1"/>
        </xdr:cNvSpPr>
      </xdr:nvSpPr>
      <xdr:spPr bwMode="auto">
        <a:xfrm>
          <a:off x="247650" y="8686800"/>
          <a:ext cx="14192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Effective Perimeter of  Grate Inlets (reduced by 50% for plugging)</a:t>
          </a:r>
        </a:p>
      </xdr:txBody>
    </xdr:sp>
    <xdr:clientData/>
  </xdr:twoCellAnchor>
  <xdr:twoCellAnchor>
    <xdr:from>
      <xdr:col>1</xdr:col>
      <xdr:colOff>1546860</xdr:colOff>
      <xdr:row>49</xdr:row>
      <xdr:rowOff>45720</xdr:rowOff>
    </xdr:from>
    <xdr:to>
      <xdr:col>1</xdr:col>
      <xdr:colOff>1546860</xdr:colOff>
      <xdr:row>51</xdr:row>
      <xdr:rowOff>190500</xdr:rowOff>
    </xdr:to>
    <xdr:sp macro="" textlink="">
      <xdr:nvSpPr>
        <xdr:cNvPr id="8210" name="Line 7">
          <a:extLst>
            <a:ext uri="{FF2B5EF4-FFF2-40B4-BE49-F238E27FC236}">
              <a16:creationId xmlns:a16="http://schemas.microsoft.com/office/drawing/2014/main" id="{6EB3FE7E-1F7F-4B7F-0368-80AAE8B82437}"/>
            </a:ext>
          </a:extLst>
        </xdr:cNvPr>
        <xdr:cNvSpPr>
          <a:spLocks noChangeShapeType="1"/>
        </xdr:cNvSpPr>
      </xdr:nvSpPr>
      <xdr:spPr bwMode="auto">
        <a:xfrm flipH="1">
          <a:off x="1958340" y="8884920"/>
          <a:ext cx="0" cy="5410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1546860</xdr:colOff>
      <xdr:row>49</xdr:row>
      <xdr:rowOff>45720</xdr:rowOff>
    </xdr:from>
    <xdr:to>
      <xdr:col>1</xdr:col>
      <xdr:colOff>1645920</xdr:colOff>
      <xdr:row>49</xdr:row>
      <xdr:rowOff>45720</xdr:rowOff>
    </xdr:to>
    <xdr:sp macro="" textlink="">
      <xdr:nvSpPr>
        <xdr:cNvPr id="8211" name="Line 8">
          <a:extLst>
            <a:ext uri="{FF2B5EF4-FFF2-40B4-BE49-F238E27FC236}">
              <a16:creationId xmlns:a16="http://schemas.microsoft.com/office/drawing/2014/main" id="{B8DBCC63-9E2B-8AAD-EB5C-F9E065852322}"/>
            </a:ext>
          </a:extLst>
        </xdr:cNvPr>
        <xdr:cNvSpPr>
          <a:spLocks noChangeShapeType="1"/>
        </xdr:cNvSpPr>
      </xdr:nvSpPr>
      <xdr:spPr bwMode="auto">
        <a:xfrm flipH="1">
          <a:off x="1958340" y="8884920"/>
          <a:ext cx="990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1546860</xdr:colOff>
      <xdr:row>51</xdr:row>
      <xdr:rowOff>190500</xdr:rowOff>
    </xdr:from>
    <xdr:to>
      <xdr:col>1</xdr:col>
      <xdr:colOff>1645920</xdr:colOff>
      <xdr:row>51</xdr:row>
      <xdr:rowOff>190500</xdr:rowOff>
    </xdr:to>
    <xdr:sp macro="" textlink="">
      <xdr:nvSpPr>
        <xdr:cNvPr id="8212" name="Line 9">
          <a:extLst>
            <a:ext uri="{FF2B5EF4-FFF2-40B4-BE49-F238E27FC236}">
              <a16:creationId xmlns:a16="http://schemas.microsoft.com/office/drawing/2014/main" id="{204D9D22-D07C-2D0A-E2FD-980C9341E523}"/>
            </a:ext>
          </a:extLst>
        </xdr:cNvPr>
        <xdr:cNvSpPr>
          <a:spLocks noChangeShapeType="1"/>
        </xdr:cNvSpPr>
      </xdr:nvSpPr>
      <xdr:spPr bwMode="auto">
        <a:xfrm>
          <a:off x="1958340" y="9425940"/>
          <a:ext cx="990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444500</xdr:colOff>
      <xdr:row>28</xdr:row>
      <xdr:rowOff>73660</xdr:rowOff>
    </xdr:from>
    <xdr:to>
      <xdr:col>6</xdr:col>
      <xdr:colOff>298170</xdr:colOff>
      <xdr:row>29</xdr:row>
      <xdr:rowOff>90018</xdr:rowOff>
    </xdr:to>
    <xdr:sp macro="" textlink="">
      <xdr:nvSpPr>
        <xdr:cNvPr id="6" name="Text 26">
          <a:extLst>
            <a:ext uri="{FF2B5EF4-FFF2-40B4-BE49-F238E27FC236}">
              <a16:creationId xmlns:a16="http://schemas.microsoft.com/office/drawing/2014/main" id="{C8BB0DFD-CED2-88DE-59BE-F9F7C2408066}"/>
            </a:ext>
          </a:extLst>
        </xdr:cNvPr>
        <xdr:cNvSpPr txBox="1">
          <a:spLocks noChangeArrowheads="1"/>
        </xdr:cNvSpPr>
      </xdr:nvSpPr>
      <xdr:spPr bwMode="auto">
        <a:xfrm>
          <a:off x="2573020" y="4909433"/>
          <a:ext cx="2406172" cy="1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Enter values in the yellow colored cells</a:t>
          </a:r>
        </a:p>
      </xdr:txBody>
    </xdr:sp>
    <xdr:clientData fPrintsWithSheet="0"/>
  </xdr:twoCellAnchor>
  <xdr:twoCellAnchor editAs="oneCell">
    <xdr:from>
      <xdr:col>1</xdr:col>
      <xdr:colOff>26670</xdr:colOff>
      <xdr:row>34</xdr:row>
      <xdr:rowOff>36195</xdr:rowOff>
    </xdr:from>
    <xdr:to>
      <xdr:col>1</xdr:col>
      <xdr:colOff>1127974</xdr:colOff>
      <xdr:row>36</xdr:row>
      <xdr:rowOff>90</xdr:rowOff>
    </xdr:to>
    <xdr:sp macro="" textlink="">
      <xdr:nvSpPr>
        <xdr:cNvPr id="7" name="Text 5">
          <a:extLst>
            <a:ext uri="{FF2B5EF4-FFF2-40B4-BE49-F238E27FC236}">
              <a16:creationId xmlns:a16="http://schemas.microsoft.com/office/drawing/2014/main" id="{3E9C9300-0E96-454D-939F-E84170CC94EC}"/>
            </a:ext>
          </a:extLst>
        </xdr:cNvPr>
        <xdr:cNvSpPr txBox="1">
          <a:spLocks noChangeArrowheads="1"/>
        </xdr:cNvSpPr>
      </xdr:nvSpPr>
      <xdr:spPr bwMode="auto">
        <a:xfrm>
          <a:off x="419100" y="5876925"/>
          <a:ext cx="10858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lnSpc>
              <a:spcPts val="10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50 yr. rainfall coefficients</a:t>
          </a:r>
        </a:p>
      </xdr:txBody>
    </xdr:sp>
    <xdr:clientData/>
  </xdr:twoCellAnchor>
  <xdr:twoCellAnchor>
    <xdr:from>
      <xdr:col>1</xdr:col>
      <xdr:colOff>1554480</xdr:colOff>
      <xdr:row>34</xdr:row>
      <xdr:rowOff>68580</xdr:rowOff>
    </xdr:from>
    <xdr:to>
      <xdr:col>1</xdr:col>
      <xdr:colOff>1554480</xdr:colOff>
      <xdr:row>35</xdr:row>
      <xdr:rowOff>167640</xdr:rowOff>
    </xdr:to>
    <xdr:sp macro="" textlink="">
      <xdr:nvSpPr>
        <xdr:cNvPr id="8215" name="Line 34">
          <a:extLst>
            <a:ext uri="{FF2B5EF4-FFF2-40B4-BE49-F238E27FC236}">
              <a16:creationId xmlns:a16="http://schemas.microsoft.com/office/drawing/2014/main" id="{8F1117F6-4804-5476-4CBA-F477F174A183}"/>
            </a:ext>
          </a:extLst>
        </xdr:cNvPr>
        <xdr:cNvSpPr>
          <a:spLocks noChangeShapeType="1"/>
        </xdr:cNvSpPr>
      </xdr:nvSpPr>
      <xdr:spPr bwMode="auto">
        <a:xfrm>
          <a:off x="1965960" y="6088380"/>
          <a:ext cx="0" cy="2971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1554480</xdr:colOff>
      <xdr:row>34</xdr:row>
      <xdr:rowOff>68580</xdr:rowOff>
    </xdr:from>
    <xdr:to>
      <xdr:col>1</xdr:col>
      <xdr:colOff>1638300</xdr:colOff>
      <xdr:row>34</xdr:row>
      <xdr:rowOff>68580</xdr:rowOff>
    </xdr:to>
    <xdr:sp macro="" textlink="">
      <xdr:nvSpPr>
        <xdr:cNvPr id="8216" name="Line 35">
          <a:extLst>
            <a:ext uri="{FF2B5EF4-FFF2-40B4-BE49-F238E27FC236}">
              <a16:creationId xmlns:a16="http://schemas.microsoft.com/office/drawing/2014/main" id="{68E6BB36-70D8-8F72-BDE6-D30AE2C3E3EC}"/>
            </a:ext>
          </a:extLst>
        </xdr:cNvPr>
        <xdr:cNvSpPr>
          <a:spLocks noChangeShapeType="1"/>
        </xdr:cNvSpPr>
      </xdr:nvSpPr>
      <xdr:spPr bwMode="auto">
        <a:xfrm>
          <a:off x="1965960" y="6088380"/>
          <a:ext cx="83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1554480</xdr:colOff>
      <xdr:row>35</xdr:row>
      <xdr:rowOff>167640</xdr:rowOff>
    </xdr:from>
    <xdr:to>
      <xdr:col>1</xdr:col>
      <xdr:colOff>1638300</xdr:colOff>
      <xdr:row>35</xdr:row>
      <xdr:rowOff>167640</xdr:rowOff>
    </xdr:to>
    <xdr:sp macro="" textlink="">
      <xdr:nvSpPr>
        <xdr:cNvPr id="8217" name="Line 36">
          <a:extLst>
            <a:ext uri="{FF2B5EF4-FFF2-40B4-BE49-F238E27FC236}">
              <a16:creationId xmlns:a16="http://schemas.microsoft.com/office/drawing/2014/main" id="{20945E7D-9EAC-EEAA-1F4B-C5DDC121A28D}"/>
            </a:ext>
          </a:extLst>
        </xdr:cNvPr>
        <xdr:cNvSpPr>
          <a:spLocks noChangeShapeType="1"/>
        </xdr:cNvSpPr>
      </xdr:nvSpPr>
      <xdr:spPr bwMode="auto">
        <a:xfrm>
          <a:off x="1965960" y="6385560"/>
          <a:ext cx="83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0</xdr:colOff>
      <xdr:row>37</xdr:row>
      <xdr:rowOff>85725</xdr:rowOff>
    </xdr:from>
    <xdr:to>
      <xdr:col>1</xdr:col>
      <xdr:colOff>1658369</xdr:colOff>
      <xdr:row>39</xdr:row>
      <xdr:rowOff>9525</xdr:rowOff>
    </xdr:to>
    <xdr:sp macro="" textlink="">
      <xdr:nvSpPr>
        <xdr:cNvPr id="11" name="Text 5">
          <a:extLst>
            <a:ext uri="{FF2B5EF4-FFF2-40B4-BE49-F238E27FC236}">
              <a16:creationId xmlns:a16="http://schemas.microsoft.com/office/drawing/2014/main" id="{F044E32D-0185-0B89-CD7B-2E06B38D1C1C}"/>
            </a:ext>
          </a:extLst>
        </xdr:cNvPr>
        <xdr:cNvSpPr txBox="1">
          <a:spLocks noChangeArrowheads="1"/>
        </xdr:cNvSpPr>
      </xdr:nvSpPr>
      <xdr:spPr bwMode="auto">
        <a:xfrm>
          <a:off x="400050" y="6534150"/>
          <a:ext cx="16097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lnSpc>
              <a:spcPts val="10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Distance between last inlet and low point</a:t>
          </a:r>
        </a:p>
      </xdr:txBody>
    </xdr:sp>
    <xdr:clientData/>
  </xdr:twoCellAnchor>
  <xdr:twoCellAnchor>
    <xdr:from>
      <xdr:col>2</xdr:col>
      <xdr:colOff>1270</xdr:colOff>
      <xdr:row>16</xdr:row>
      <xdr:rowOff>162560</xdr:rowOff>
    </xdr:from>
    <xdr:to>
      <xdr:col>2</xdr:col>
      <xdr:colOff>221715</xdr:colOff>
      <xdr:row>20</xdr:row>
      <xdr:rowOff>69244</xdr:rowOff>
    </xdr:to>
    <xdr:sp macro="" textlink="" fLocksText="0">
      <xdr:nvSpPr>
        <xdr:cNvPr id="12" name="Text Box 73">
          <a:extLst>
            <a:ext uri="{FF2B5EF4-FFF2-40B4-BE49-F238E27FC236}">
              <a16:creationId xmlns:a16="http://schemas.microsoft.com/office/drawing/2014/main" id="{35727066-0AE8-0A36-ECC3-5B692C0B4092}"/>
            </a:ext>
          </a:extLst>
        </xdr:cNvPr>
        <xdr:cNvSpPr txBox="1">
          <a:spLocks noChangeArrowheads="1"/>
        </xdr:cNvSpPr>
      </xdr:nvSpPr>
      <xdr:spPr bwMode="auto">
        <a:xfrm>
          <a:off x="2076450" y="2933700"/>
          <a:ext cx="209550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0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36576" bIns="27432" anchor="ctr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23+50</a:t>
          </a:r>
        </a:p>
      </xdr:txBody>
    </xdr:sp>
    <xdr:clientData/>
  </xdr:twoCellAnchor>
  <xdr:twoCellAnchor>
    <xdr:from>
      <xdr:col>4</xdr:col>
      <xdr:colOff>322580</xdr:colOff>
      <xdr:row>16</xdr:row>
      <xdr:rowOff>145415</xdr:rowOff>
    </xdr:from>
    <xdr:to>
      <xdr:col>4</xdr:col>
      <xdr:colOff>528856</xdr:colOff>
      <xdr:row>20</xdr:row>
      <xdr:rowOff>78740</xdr:rowOff>
    </xdr:to>
    <xdr:sp macro="" textlink="" fLocksText="0">
      <xdr:nvSpPr>
        <xdr:cNvPr id="13" name="Text Box 75">
          <a:extLst>
            <a:ext uri="{FF2B5EF4-FFF2-40B4-BE49-F238E27FC236}">
              <a16:creationId xmlns:a16="http://schemas.microsoft.com/office/drawing/2014/main" id="{C39D87C4-4FBF-8F71-6538-29CE43B7E6CC}"/>
            </a:ext>
          </a:extLst>
        </xdr:cNvPr>
        <xdr:cNvSpPr txBox="1">
          <a:spLocks noChangeArrowheads="1"/>
        </xdr:cNvSpPr>
      </xdr:nvSpPr>
      <xdr:spPr bwMode="auto">
        <a:xfrm>
          <a:off x="3676650" y="2924175"/>
          <a:ext cx="200025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0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18288" tIns="0" rIns="0" bIns="0" anchor="ctr" upright="1"/>
        <a:lstStyle/>
        <a:p>
          <a:pPr algn="l" rtl="0">
            <a:defRPr sz="1000"/>
          </a:pPr>
          <a:endParaRPr lang="en-US"/>
        </a:p>
      </xdr:txBody>
    </xdr:sp>
    <xdr:clientData/>
  </xdr:twoCellAnchor>
  <xdr:twoCellAnchor>
    <xdr:from>
      <xdr:col>6</xdr:col>
      <xdr:colOff>394970</xdr:colOff>
      <xdr:row>16</xdr:row>
      <xdr:rowOff>133985</xdr:rowOff>
    </xdr:from>
    <xdr:to>
      <xdr:col>6</xdr:col>
      <xdr:colOff>594347</xdr:colOff>
      <xdr:row>20</xdr:row>
      <xdr:rowOff>67310</xdr:rowOff>
    </xdr:to>
    <xdr:sp macro="" textlink="" fLocksText="0">
      <xdr:nvSpPr>
        <xdr:cNvPr id="14" name="Text Box 76">
          <a:extLst>
            <a:ext uri="{FF2B5EF4-FFF2-40B4-BE49-F238E27FC236}">
              <a16:creationId xmlns:a16="http://schemas.microsoft.com/office/drawing/2014/main" id="{901F1E35-2C8C-C8FE-9D1A-23AF52AF860F}"/>
            </a:ext>
          </a:extLst>
        </xdr:cNvPr>
        <xdr:cNvSpPr txBox="1">
          <a:spLocks noChangeArrowheads="1"/>
        </xdr:cNvSpPr>
      </xdr:nvSpPr>
      <xdr:spPr bwMode="auto">
        <a:xfrm>
          <a:off x="4953000" y="2905125"/>
          <a:ext cx="200025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0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18288" tIns="0" rIns="0" bIns="0" anchor="ctr" upright="1"/>
        <a:lstStyle/>
        <a:p>
          <a:pPr algn="l" rtl="0">
            <a:defRPr sz="1000"/>
          </a:pPr>
          <a:endParaRPr lang="en-US"/>
        </a:p>
      </xdr:txBody>
    </xdr:sp>
    <xdr:clientData/>
  </xdr:twoCellAnchor>
  <xdr:twoCellAnchor>
    <xdr:from>
      <xdr:col>8</xdr:col>
      <xdr:colOff>114300</xdr:colOff>
      <xdr:row>16</xdr:row>
      <xdr:rowOff>133985</xdr:rowOff>
    </xdr:from>
    <xdr:to>
      <xdr:col>8</xdr:col>
      <xdr:colOff>305683</xdr:colOff>
      <xdr:row>20</xdr:row>
      <xdr:rowOff>67310</xdr:rowOff>
    </xdr:to>
    <xdr:sp macro="" textlink="" fLocksText="0">
      <xdr:nvSpPr>
        <xdr:cNvPr id="15" name="Text Box 77">
          <a:extLst>
            <a:ext uri="{FF2B5EF4-FFF2-40B4-BE49-F238E27FC236}">
              <a16:creationId xmlns:a16="http://schemas.microsoft.com/office/drawing/2014/main" id="{E0C9A0F1-B4EC-DF58-5019-CB2E31D3C9C0}"/>
            </a:ext>
          </a:extLst>
        </xdr:cNvPr>
        <xdr:cNvSpPr txBox="1">
          <a:spLocks noChangeArrowheads="1"/>
        </xdr:cNvSpPr>
      </xdr:nvSpPr>
      <xdr:spPr bwMode="auto">
        <a:xfrm>
          <a:off x="5886450" y="2905125"/>
          <a:ext cx="200025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0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36576" bIns="27432" anchor="ctr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28+00</a:t>
          </a:r>
        </a:p>
      </xdr:txBody>
    </xdr:sp>
    <xdr:clientData/>
  </xdr:twoCellAnchor>
  <xdr:twoCellAnchor>
    <xdr:from>
      <xdr:col>1</xdr:col>
      <xdr:colOff>438150</xdr:colOff>
      <xdr:row>16</xdr:row>
      <xdr:rowOff>124460</xdr:rowOff>
    </xdr:from>
    <xdr:to>
      <xdr:col>1</xdr:col>
      <xdr:colOff>662046</xdr:colOff>
      <xdr:row>20</xdr:row>
      <xdr:rowOff>67310</xdr:rowOff>
    </xdr:to>
    <xdr:sp macro="" textlink="" fLocksText="0">
      <xdr:nvSpPr>
        <xdr:cNvPr id="16" name="Text Box 79">
          <a:extLst>
            <a:ext uri="{FF2B5EF4-FFF2-40B4-BE49-F238E27FC236}">
              <a16:creationId xmlns:a16="http://schemas.microsoft.com/office/drawing/2014/main" id="{14042D1D-BA13-EC4C-2CB1-29E9DB166326}"/>
            </a:ext>
          </a:extLst>
        </xdr:cNvPr>
        <xdr:cNvSpPr txBox="1">
          <a:spLocks noChangeArrowheads="1"/>
        </xdr:cNvSpPr>
      </xdr:nvSpPr>
      <xdr:spPr bwMode="auto">
        <a:xfrm>
          <a:off x="819150" y="2895600"/>
          <a:ext cx="20955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0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0" tIns="27432" rIns="36576" bIns="27432" anchor="b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22+00</a:t>
          </a:r>
        </a:p>
      </xdr:txBody>
    </xdr:sp>
    <xdr:clientData/>
  </xdr:twoCellAnchor>
  <xdr:twoCellAnchor editAs="absolute">
    <xdr:from>
      <xdr:col>9</xdr:col>
      <xdr:colOff>76200</xdr:colOff>
      <xdr:row>45</xdr:row>
      <xdr:rowOff>114300</xdr:rowOff>
    </xdr:from>
    <xdr:to>
      <xdr:col>10</xdr:col>
      <xdr:colOff>718136</xdr:colOff>
      <xdr:row>49</xdr:row>
      <xdr:rowOff>190500</xdr:rowOff>
    </xdr:to>
    <xdr:sp macro="" textlink="">
      <xdr:nvSpPr>
        <xdr:cNvPr id="17" name="Text Box 80">
          <a:extLst>
            <a:ext uri="{FF2B5EF4-FFF2-40B4-BE49-F238E27FC236}">
              <a16:creationId xmlns:a16="http://schemas.microsoft.com/office/drawing/2014/main" id="{76774AE5-5162-4FB4-C9EA-9BDC0446D8F4}"/>
            </a:ext>
          </a:extLst>
        </xdr:cNvPr>
        <xdr:cNvSpPr txBox="1">
          <a:spLocks noChangeArrowheads="1"/>
        </xdr:cNvSpPr>
      </xdr:nvSpPr>
      <xdr:spPr bwMode="auto">
        <a:xfrm>
          <a:off x="6457950" y="8086725"/>
          <a:ext cx="1247775" cy="800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See Figure 5-11 in Hydraulics Manual 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for grate dimensions.</a:t>
          </a:r>
        </a:p>
      </xdr:txBody>
    </xdr:sp>
    <xdr:clientData/>
  </xdr:twoCellAnchor>
  <xdr:twoCellAnchor>
    <xdr:from>
      <xdr:col>1</xdr:col>
      <xdr:colOff>599330</xdr:colOff>
      <xdr:row>58</xdr:row>
      <xdr:rowOff>13335</xdr:rowOff>
    </xdr:from>
    <xdr:to>
      <xdr:col>5</xdr:col>
      <xdr:colOff>140895</xdr:colOff>
      <xdr:row>59</xdr:row>
      <xdr:rowOff>78741</xdr:rowOff>
    </xdr:to>
    <xdr:sp macro="" textlink="">
      <xdr:nvSpPr>
        <xdr:cNvPr id="18" name="Text Box 113">
          <a:extLst>
            <a:ext uri="{FF2B5EF4-FFF2-40B4-BE49-F238E27FC236}">
              <a16:creationId xmlns:a16="http://schemas.microsoft.com/office/drawing/2014/main" id="{D825056F-5600-0E59-E9CB-1DC5D1169188}"/>
            </a:ext>
          </a:extLst>
        </xdr:cNvPr>
        <xdr:cNvSpPr txBox="1">
          <a:spLocks noChangeArrowheads="1"/>
        </xdr:cNvSpPr>
      </xdr:nvSpPr>
      <xdr:spPr bwMode="auto">
        <a:xfrm>
          <a:off x="1035492" y="10354227"/>
          <a:ext cx="3246677" cy="24840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C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WA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A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0.3536 + C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WB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B 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 C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WC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C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0.3536</a:t>
          </a:r>
        </a:p>
      </xdr:txBody>
    </xdr:sp>
    <xdr:clientData/>
  </xdr:twoCellAnchor>
  <xdr:twoCellAnchor>
    <xdr:from>
      <xdr:col>0</xdr:col>
      <xdr:colOff>415925</xdr:colOff>
      <xdr:row>57</xdr:row>
      <xdr:rowOff>28575</xdr:rowOff>
    </xdr:from>
    <xdr:to>
      <xdr:col>0</xdr:col>
      <xdr:colOff>415925</xdr:colOff>
      <xdr:row>58</xdr:row>
      <xdr:rowOff>11480</xdr:rowOff>
    </xdr:to>
    <xdr:sp macro="" textlink="">
      <xdr:nvSpPr>
        <xdr:cNvPr id="19" name="Text Box 114">
          <a:extLst>
            <a:ext uri="{FF2B5EF4-FFF2-40B4-BE49-F238E27FC236}">
              <a16:creationId xmlns:a16="http://schemas.microsoft.com/office/drawing/2014/main" id="{301242BD-9A40-4300-BA96-B122A169D84E}"/>
            </a:ext>
          </a:extLst>
        </xdr:cNvPr>
        <xdr:cNvSpPr txBox="1">
          <a:spLocks noChangeArrowheads="1"/>
        </xdr:cNvSpPr>
      </xdr:nvSpPr>
      <xdr:spPr bwMode="auto">
        <a:xfrm>
          <a:off x="400050" y="10248900"/>
          <a:ext cx="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Symbol"/>
            </a:rPr>
            <a:t>S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Q</a:t>
          </a:r>
        </a:p>
      </xdr:txBody>
    </xdr:sp>
    <xdr:clientData/>
  </xdr:twoCellAnchor>
  <xdr:twoCellAnchor>
    <xdr:from>
      <xdr:col>1</xdr:col>
      <xdr:colOff>381000</xdr:colOff>
      <xdr:row>58</xdr:row>
      <xdr:rowOff>38100</xdr:rowOff>
    </xdr:from>
    <xdr:to>
      <xdr:col>4</xdr:col>
      <xdr:colOff>510540</xdr:colOff>
      <xdr:row>58</xdr:row>
      <xdr:rowOff>38100</xdr:rowOff>
    </xdr:to>
    <xdr:sp macro="" textlink="">
      <xdr:nvSpPr>
        <xdr:cNvPr id="8227" name="Line 115">
          <a:extLst>
            <a:ext uri="{FF2B5EF4-FFF2-40B4-BE49-F238E27FC236}">
              <a16:creationId xmlns:a16="http://schemas.microsoft.com/office/drawing/2014/main" id="{34368F04-DDED-02D3-D528-850E55271F15}"/>
            </a:ext>
          </a:extLst>
        </xdr:cNvPr>
        <xdr:cNvSpPr>
          <a:spLocks noChangeShapeType="1"/>
        </xdr:cNvSpPr>
      </xdr:nvSpPr>
      <xdr:spPr bwMode="auto">
        <a:xfrm>
          <a:off x="792480" y="10584180"/>
          <a:ext cx="3162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342900</xdr:colOff>
      <xdr:row>57</xdr:row>
      <xdr:rowOff>30480</xdr:rowOff>
    </xdr:from>
    <xdr:to>
      <xdr:col>4</xdr:col>
      <xdr:colOff>533400</xdr:colOff>
      <xdr:row>59</xdr:row>
      <xdr:rowOff>114300</xdr:rowOff>
    </xdr:to>
    <xdr:sp macro="" textlink="">
      <xdr:nvSpPr>
        <xdr:cNvPr id="8228" name="AutoShape 116">
          <a:extLst>
            <a:ext uri="{FF2B5EF4-FFF2-40B4-BE49-F238E27FC236}">
              <a16:creationId xmlns:a16="http://schemas.microsoft.com/office/drawing/2014/main" id="{4720CBB5-647B-DDA9-3AC3-FB4C6658E8BD}"/>
            </a:ext>
          </a:extLst>
        </xdr:cNvPr>
        <xdr:cNvSpPr>
          <a:spLocks noChangeArrowheads="1"/>
        </xdr:cNvSpPr>
      </xdr:nvSpPr>
      <xdr:spPr bwMode="auto">
        <a:xfrm>
          <a:off x="754380" y="10378440"/>
          <a:ext cx="3223260" cy="48006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528955</xdr:colOff>
      <xdr:row>56</xdr:row>
      <xdr:rowOff>78105</xdr:rowOff>
    </xdr:from>
    <xdr:to>
      <xdr:col>5</xdr:col>
      <xdr:colOff>338455</xdr:colOff>
      <xdr:row>58</xdr:row>
      <xdr:rowOff>133380</xdr:rowOff>
    </xdr:to>
    <xdr:sp macro="" textlink="">
      <xdr:nvSpPr>
        <xdr:cNvPr id="22" name="Text Box 117">
          <a:extLst>
            <a:ext uri="{FF2B5EF4-FFF2-40B4-BE49-F238E27FC236}">
              <a16:creationId xmlns:a16="http://schemas.microsoft.com/office/drawing/2014/main" id="{E2172323-23B0-BF58-0872-49C09A2EAAEB}"/>
            </a:ext>
          </a:extLst>
        </xdr:cNvPr>
        <xdr:cNvSpPr txBox="1">
          <a:spLocks noChangeArrowheads="1"/>
        </xdr:cNvSpPr>
      </xdr:nvSpPr>
      <xdr:spPr bwMode="auto">
        <a:xfrm>
          <a:off x="3876675" y="10144125"/>
          <a:ext cx="419100" cy="409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Arial"/>
              <a:cs typeface="Arial"/>
            </a:rPr>
            <a:t>2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/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3</a:t>
          </a:r>
        </a:p>
        <a:p>
          <a:pPr algn="l" rtl="0">
            <a:defRPr sz="1000"/>
          </a:pP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           </a:t>
          </a: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=</a:t>
          </a:r>
        </a:p>
      </xdr:txBody>
    </xdr:sp>
    <xdr:clientData/>
  </xdr:twoCellAnchor>
  <xdr:twoCellAnchor>
    <xdr:from>
      <xdr:col>0</xdr:col>
      <xdr:colOff>386080</xdr:colOff>
      <xdr:row>57</xdr:row>
      <xdr:rowOff>76200</xdr:rowOff>
    </xdr:from>
    <xdr:to>
      <xdr:col>1</xdr:col>
      <xdr:colOff>376555</xdr:colOff>
      <xdr:row>58</xdr:row>
      <xdr:rowOff>197708</xdr:rowOff>
    </xdr:to>
    <xdr:sp macro="" textlink="">
      <xdr:nvSpPr>
        <xdr:cNvPr id="23" name="Text Box 118">
          <a:extLst>
            <a:ext uri="{FF2B5EF4-FFF2-40B4-BE49-F238E27FC236}">
              <a16:creationId xmlns:a16="http://schemas.microsoft.com/office/drawing/2014/main" id="{D01281CC-3EC0-7B17-A64E-5959D1DA545C}"/>
            </a:ext>
          </a:extLst>
        </xdr:cNvPr>
        <xdr:cNvSpPr txBox="1">
          <a:spLocks noChangeArrowheads="1"/>
        </xdr:cNvSpPr>
      </xdr:nvSpPr>
      <xdr:spPr bwMode="auto">
        <a:xfrm>
          <a:off x="381000" y="10296525"/>
          <a:ext cx="390525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B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=</a:t>
          </a:r>
        </a:p>
      </xdr:txBody>
    </xdr:sp>
    <xdr:clientData/>
  </xdr:twoCellAnchor>
  <xdr:twoCellAnchor>
    <xdr:from>
      <xdr:col>2</xdr:col>
      <xdr:colOff>142875</xdr:colOff>
      <xdr:row>56</xdr:row>
      <xdr:rowOff>149225</xdr:rowOff>
    </xdr:from>
    <xdr:to>
      <xdr:col>2</xdr:col>
      <xdr:colOff>449927</xdr:colOff>
      <xdr:row>58</xdr:row>
      <xdr:rowOff>49617</xdr:rowOff>
    </xdr:to>
    <xdr:sp macro="" textlink="">
      <xdr:nvSpPr>
        <xdr:cNvPr id="24" name="Text Box 119">
          <a:extLst>
            <a:ext uri="{FF2B5EF4-FFF2-40B4-BE49-F238E27FC236}">
              <a16:creationId xmlns:a16="http://schemas.microsoft.com/office/drawing/2014/main" id="{6396DB22-7926-5CDA-D6D4-4576705D712E}"/>
            </a:ext>
          </a:extLst>
        </xdr:cNvPr>
        <xdr:cNvSpPr txBox="1">
          <a:spLocks noChangeArrowheads="1"/>
        </xdr:cNvSpPr>
      </xdr:nvSpPr>
      <xdr:spPr bwMode="auto">
        <a:xfrm>
          <a:off x="2219325" y="10201275"/>
          <a:ext cx="2952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Symbol"/>
            </a:rPr>
            <a:t>S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Q</a:t>
          </a:r>
        </a:p>
      </xdr:txBody>
    </xdr:sp>
    <xdr:clientData/>
  </xdr:twoCellAnchor>
  <xdr:twoCellAnchor>
    <xdr:from>
      <xdr:col>1</xdr:col>
      <xdr:colOff>1272540</xdr:colOff>
      <xdr:row>52</xdr:row>
      <xdr:rowOff>45720</xdr:rowOff>
    </xdr:from>
    <xdr:to>
      <xdr:col>1</xdr:col>
      <xdr:colOff>1447800</xdr:colOff>
      <xdr:row>52</xdr:row>
      <xdr:rowOff>121920</xdr:rowOff>
    </xdr:to>
    <xdr:sp macro="" textlink="">
      <xdr:nvSpPr>
        <xdr:cNvPr id="8232" name="AutoShape 136">
          <a:extLst>
            <a:ext uri="{FF2B5EF4-FFF2-40B4-BE49-F238E27FC236}">
              <a16:creationId xmlns:a16="http://schemas.microsoft.com/office/drawing/2014/main" id="{C2B5E9BA-03B0-BB7D-2EC8-ABCBE474524E}"/>
            </a:ext>
          </a:extLst>
        </xdr:cNvPr>
        <xdr:cNvSpPr>
          <a:spLocks noChangeArrowheads="1"/>
        </xdr:cNvSpPr>
      </xdr:nvSpPr>
      <xdr:spPr bwMode="auto">
        <a:xfrm>
          <a:off x="1684020" y="9479280"/>
          <a:ext cx="175260" cy="76200"/>
        </a:xfrm>
        <a:prstGeom prst="rightArrow">
          <a:avLst>
            <a:gd name="adj1" fmla="val 50000"/>
            <a:gd name="adj2" fmla="val 57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449580</xdr:colOff>
      <xdr:row>48</xdr:row>
      <xdr:rowOff>106680</xdr:rowOff>
    </xdr:from>
    <xdr:to>
      <xdr:col>2</xdr:col>
      <xdr:colOff>662940</xdr:colOff>
      <xdr:row>48</xdr:row>
      <xdr:rowOff>106680</xdr:rowOff>
    </xdr:to>
    <xdr:sp macro="" textlink="">
      <xdr:nvSpPr>
        <xdr:cNvPr id="8233" name="Line 137">
          <a:extLst>
            <a:ext uri="{FF2B5EF4-FFF2-40B4-BE49-F238E27FC236}">
              <a16:creationId xmlns:a16="http://schemas.microsoft.com/office/drawing/2014/main" id="{A6D9AFD1-153C-59D8-14DC-9273B3F18D60}"/>
            </a:ext>
          </a:extLst>
        </xdr:cNvPr>
        <xdr:cNvSpPr>
          <a:spLocks noChangeShapeType="1"/>
        </xdr:cNvSpPr>
      </xdr:nvSpPr>
      <xdr:spPr bwMode="auto">
        <a:xfrm flipV="1">
          <a:off x="2583180" y="8785860"/>
          <a:ext cx="2133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8</xdr:col>
      <xdr:colOff>304800</xdr:colOff>
      <xdr:row>35</xdr:row>
      <xdr:rowOff>83820</xdr:rowOff>
    </xdr:from>
    <xdr:to>
      <xdr:col>10</xdr:col>
      <xdr:colOff>960120</xdr:colOff>
      <xdr:row>45</xdr:row>
      <xdr:rowOff>76200</xdr:rowOff>
    </xdr:to>
    <xdr:pic>
      <xdr:nvPicPr>
        <xdr:cNvPr id="8234" name="Picture 140">
          <a:extLst>
            <a:ext uri="{FF2B5EF4-FFF2-40B4-BE49-F238E27FC236}">
              <a16:creationId xmlns:a16="http://schemas.microsoft.com/office/drawing/2014/main" id="{DB434308-234D-70BA-8BB6-8EE1500F3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3160" y="6301740"/>
          <a:ext cx="1905000" cy="1897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452755</xdr:colOff>
      <xdr:row>24</xdr:row>
      <xdr:rowOff>38100</xdr:rowOff>
    </xdr:from>
    <xdr:to>
      <xdr:col>1</xdr:col>
      <xdr:colOff>675262</xdr:colOff>
      <xdr:row>27</xdr:row>
      <xdr:rowOff>131460</xdr:rowOff>
    </xdr:to>
    <xdr:sp macro="" textlink="" fLocksText="0">
      <xdr:nvSpPr>
        <xdr:cNvPr id="29" name="Text Box 143">
          <a:extLst>
            <a:ext uri="{FF2B5EF4-FFF2-40B4-BE49-F238E27FC236}">
              <a16:creationId xmlns:a16="http://schemas.microsoft.com/office/drawing/2014/main" id="{548F0EAD-E4E0-2187-2AC0-50BEB7E6B5C4}"/>
            </a:ext>
          </a:extLst>
        </xdr:cNvPr>
        <xdr:cNvSpPr txBox="1">
          <a:spLocks noChangeArrowheads="1"/>
        </xdr:cNvSpPr>
      </xdr:nvSpPr>
      <xdr:spPr bwMode="auto">
        <a:xfrm>
          <a:off x="847725" y="4114800"/>
          <a:ext cx="20955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0" tIns="27432" rIns="36576" bIns="27432" anchor="b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Station</a:t>
          </a:r>
        </a:p>
      </xdr:txBody>
    </xdr:sp>
    <xdr:clientData/>
  </xdr:twoCellAnchor>
  <xdr:twoCellAnchor>
    <xdr:from>
      <xdr:col>1</xdr:col>
      <xdr:colOff>749300</xdr:colOff>
      <xdr:row>20</xdr:row>
      <xdr:rowOff>145415</xdr:rowOff>
    </xdr:from>
    <xdr:to>
      <xdr:col>1</xdr:col>
      <xdr:colOff>971907</xdr:colOff>
      <xdr:row>27</xdr:row>
      <xdr:rowOff>155488</xdr:rowOff>
    </xdr:to>
    <xdr:sp macro="" textlink="" fLocksText="0">
      <xdr:nvSpPr>
        <xdr:cNvPr id="30" name="Text Box 144">
          <a:extLst>
            <a:ext uri="{FF2B5EF4-FFF2-40B4-BE49-F238E27FC236}">
              <a16:creationId xmlns:a16="http://schemas.microsoft.com/office/drawing/2014/main" id="{5768E2C2-8144-DC47-05D3-0058C5A211B8}"/>
            </a:ext>
          </a:extLst>
        </xdr:cNvPr>
        <xdr:cNvSpPr txBox="1">
          <a:spLocks noChangeArrowheads="1"/>
        </xdr:cNvSpPr>
      </xdr:nvSpPr>
      <xdr:spPr bwMode="auto">
        <a:xfrm>
          <a:off x="1123950" y="3571875"/>
          <a:ext cx="209550" cy="1152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0" tIns="27432" rIns="36576" bIns="27432" anchor="b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Inlet Elevation</a:t>
          </a:r>
        </a:p>
      </xdr:txBody>
    </xdr:sp>
    <xdr:clientData/>
  </xdr:twoCellAnchor>
  <xdr:twoCellAnchor>
    <xdr:from>
      <xdr:col>1</xdr:col>
      <xdr:colOff>782955</xdr:colOff>
      <xdr:row>16</xdr:row>
      <xdr:rowOff>162560</xdr:rowOff>
    </xdr:from>
    <xdr:to>
      <xdr:col>1</xdr:col>
      <xdr:colOff>1000266</xdr:colOff>
      <xdr:row>20</xdr:row>
      <xdr:rowOff>69244</xdr:rowOff>
    </xdr:to>
    <xdr:sp macro="" textlink="" fLocksText="0">
      <xdr:nvSpPr>
        <xdr:cNvPr id="31" name="Text Box 145">
          <a:extLst>
            <a:ext uri="{FF2B5EF4-FFF2-40B4-BE49-F238E27FC236}">
              <a16:creationId xmlns:a16="http://schemas.microsoft.com/office/drawing/2014/main" id="{1CC8870C-4DAB-B21D-FA32-7750FDC4BC4C}"/>
            </a:ext>
          </a:extLst>
        </xdr:cNvPr>
        <xdr:cNvSpPr txBox="1">
          <a:spLocks noChangeArrowheads="1"/>
        </xdr:cNvSpPr>
      </xdr:nvSpPr>
      <xdr:spPr bwMode="auto">
        <a:xfrm>
          <a:off x="1152525" y="2933700"/>
          <a:ext cx="209550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0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18288" tIns="0" rIns="0" bIns="0" anchor="ctr" upright="1"/>
        <a:lstStyle/>
        <a:p>
          <a:pPr algn="l" rtl="0">
            <a:defRPr sz="1000"/>
          </a:pPr>
          <a:endParaRPr lang="en-US"/>
        </a:p>
      </xdr:txBody>
    </xdr:sp>
    <xdr:clientData/>
  </xdr:twoCellAnchor>
  <xdr:twoCellAnchor>
    <xdr:from>
      <xdr:col>2</xdr:col>
      <xdr:colOff>31750</xdr:colOff>
      <xdr:row>24</xdr:row>
      <xdr:rowOff>62865</xdr:rowOff>
    </xdr:from>
    <xdr:to>
      <xdr:col>2</xdr:col>
      <xdr:colOff>234075</xdr:colOff>
      <xdr:row>27</xdr:row>
      <xdr:rowOff>156269</xdr:rowOff>
    </xdr:to>
    <xdr:sp macro="" textlink="" fLocksText="0">
      <xdr:nvSpPr>
        <xdr:cNvPr id="32" name="Text Box 146">
          <a:extLst>
            <a:ext uri="{FF2B5EF4-FFF2-40B4-BE49-F238E27FC236}">
              <a16:creationId xmlns:a16="http://schemas.microsoft.com/office/drawing/2014/main" id="{2BF0C490-60A7-2A91-115F-10A873CD2B93}"/>
            </a:ext>
          </a:extLst>
        </xdr:cNvPr>
        <xdr:cNvSpPr txBox="1">
          <a:spLocks noChangeArrowheads="1"/>
        </xdr:cNvSpPr>
      </xdr:nvSpPr>
      <xdr:spPr bwMode="auto">
        <a:xfrm>
          <a:off x="2095500" y="4124325"/>
          <a:ext cx="20955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0" tIns="27432" rIns="36576" bIns="27432" anchor="b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Station</a:t>
          </a:r>
        </a:p>
      </xdr:txBody>
    </xdr:sp>
    <xdr:clientData/>
  </xdr:twoCellAnchor>
  <xdr:twoCellAnchor>
    <xdr:from>
      <xdr:col>2</xdr:col>
      <xdr:colOff>335280</xdr:colOff>
      <xdr:row>20</xdr:row>
      <xdr:rowOff>145415</xdr:rowOff>
    </xdr:from>
    <xdr:to>
      <xdr:col>2</xdr:col>
      <xdr:colOff>559176</xdr:colOff>
      <xdr:row>27</xdr:row>
      <xdr:rowOff>155488</xdr:rowOff>
    </xdr:to>
    <xdr:sp macro="" textlink="" fLocksText="0">
      <xdr:nvSpPr>
        <xdr:cNvPr id="33" name="Text Box 147">
          <a:extLst>
            <a:ext uri="{FF2B5EF4-FFF2-40B4-BE49-F238E27FC236}">
              <a16:creationId xmlns:a16="http://schemas.microsoft.com/office/drawing/2014/main" id="{819BD04C-B694-3C88-5727-C1CBE71CC350}"/>
            </a:ext>
          </a:extLst>
        </xdr:cNvPr>
        <xdr:cNvSpPr txBox="1">
          <a:spLocks noChangeArrowheads="1"/>
        </xdr:cNvSpPr>
      </xdr:nvSpPr>
      <xdr:spPr bwMode="auto">
        <a:xfrm>
          <a:off x="2400300" y="3571875"/>
          <a:ext cx="209550" cy="1152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0" tIns="27432" rIns="36576" bIns="27432" anchor="b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Inlet Elevation</a:t>
          </a:r>
        </a:p>
      </xdr:txBody>
    </xdr:sp>
    <xdr:clientData/>
  </xdr:twoCellAnchor>
  <xdr:twoCellAnchor>
    <xdr:from>
      <xdr:col>2</xdr:col>
      <xdr:colOff>335280</xdr:colOff>
      <xdr:row>16</xdr:row>
      <xdr:rowOff>162560</xdr:rowOff>
    </xdr:from>
    <xdr:to>
      <xdr:col>2</xdr:col>
      <xdr:colOff>559176</xdr:colOff>
      <xdr:row>20</xdr:row>
      <xdr:rowOff>69244</xdr:rowOff>
    </xdr:to>
    <xdr:sp macro="" textlink="" fLocksText="0">
      <xdr:nvSpPr>
        <xdr:cNvPr id="34" name="Text Box 148">
          <a:extLst>
            <a:ext uri="{FF2B5EF4-FFF2-40B4-BE49-F238E27FC236}">
              <a16:creationId xmlns:a16="http://schemas.microsoft.com/office/drawing/2014/main" id="{F246E23C-0520-08F0-5A5A-7C3DFA395380}"/>
            </a:ext>
          </a:extLst>
        </xdr:cNvPr>
        <xdr:cNvSpPr txBox="1">
          <a:spLocks noChangeArrowheads="1"/>
        </xdr:cNvSpPr>
      </xdr:nvSpPr>
      <xdr:spPr bwMode="auto">
        <a:xfrm>
          <a:off x="2400300" y="2933700"/>
          <a:ext cx="209550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0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18288" tIns="0" rIns="0" bIns="0" anchor="ctr" upright="1"/>
        <a:lstStyle/>
        <a:p>
          <a:pPr algn="l" rtl="0">
            <a:defRPr sz="1000"/>
          </a:pPr>
          <a:endParaRPr lang="en-US"/>
        </a:p>
      </xdr:txBody>
    </xdr:sp>
    <xdr:clientData/>
  </xdr:twoCellAnchor>
  <xdr:twoCellAnchor>
    <xdr:from>
      <xdr:col>4</xdr:col>
      <xdr:colOff>0</xdr:colOff>
      <xdr:row>16</xdr:row>
      <xdr:rowOff>145415</xdr:rowOff>
    </xdr:from>
    <xdr:to>
      <xdr:col>4</xdr:col>
      <xdr:colOff>199377</xdr:colOff>
      <xdr:row>20</xdr:row>
      <xdr:rowOff>78740</xdr:rowOff>
    </xdr:to>
    <xdr:sp macro="" textlink="" fLocksText="0">
      <xdr:nvSpPr>
        <xdr:cNvPr id="35" name="Text Box 149">
          <a:extLst>
            <a:ext uri="{FF2B5EF4-FFF2-40B4-BE49-F238E27FC236}">
              <a16:creationId xmlns:a16="http://schemas.microsoft.com/office/drawing/2014/main" id="{8C26E9F4-4A48-7BF1-9AD6-B8E9D87B161E}"/>
            </a:ext>
          </a:extLst>
        </xdr:cNvPr>
        <xdr:cNvSpPr txBox="1">
          <a:spLocks noChangeArrowheads="1"/>
        </xdr:cNvSpPr>
      </xdr:nvSpPr>
      <xdr:spPr bwMode="auto">
        <a:xfrm>
          <a:off x="3352800" y="2924175"/>
          <a:ext cx="200025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0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36576" bIns="27432" anchor="ctr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25+00</a:t>
          </a:r>
        </a:p>
      </xdr:txBody>
    </xdr:sp>
    <xdr:clientData/>
  </xdr:twoCellAnchor>
  <xdr:twoCellAnchor>
    <xdr:from>
      <xdr:col>4</xdr:col>
      <xdr:colOff>38100</xdr:colOff>
      <xdr:row>24</xdr:row>
      <xdr:rowOff>62865</xdr:rowOff>
    </xdr:from>
    <xdr:to>
      <xdr:col>4</xdr:col>
      <xdr:colOff>232682</xdr:colOff>
      <xdr:row>27</xdr:row>
      <xdr:rowOff>156269</xdr:rowOff>
    </xdr:to>
    <xdr:sp macro="" textlink="" fLocksText="0">
      <xdr:nvSpPr>
        <xdr:cNvPr id="36" name="Text Box 150">
          <a:extLst>
            <a:ext uri="{FF2B5EF4-FFF2-40B4-BE49-F238E27FC236}">
              <a16:creationId xmlns:a16="http://schemas.microsoft.com/office/drawing/2014/main" id="{262A9DF5-2001-0AA5-2735-4F49352E9128}"/>
            </a:ext>
          </a:extLst>
        </xdr:cNvPr>
        <xdr:cNvSpPr txBox="1">
          <a:spLocks noChangeArrowheads="1"/>
        </xdr:cNvSpPr>
      </xdr:nvSpPr>
      <xdr:spPr bwMode="auto">
        <a:xfrm>
          <a:off x="3390900" y="4124325"/>
          <a:ext cx="20955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0" tIns="27432" rIns="36576" bIns="27432" anchor="b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Station</a:t>
          </a:r>
        </a:p>
      </xdr:txBody>
    </xdr:sp>
    <xdr:clientData/>
  </xdr:twoCellAnchor>
  <xdr:twoCellAnchor>
    <xdr:from>
      <xdr:col>4</xdr:col>
      <xdr:colOff>322580</xdr:colOff>
      <xdr:row>20</xdr:row>
      <xdr:rowOff>78740</xdr:rowOff>
    </xdr:from>
    <xdr:to>
      <xdr:col>4</xdr:col>
      <xdr:colOff>537440</xdr:colOff>
      <xdr:row>28</xdr:row>
      <xdr:rowOff>111776</xdr:rowOff>
    </xdr:to>
    <xdr:sp macro="" textlink="" fLocksText="0">
      <xdr:nvSpPr>
        <xdr:cNvPr id="37" name="Text Box 151">
          <a:extLst>
            <a:ext uri="{FF2B5EF4-FFF2-40B4-BE49-F238E27FC236}">
              <a16:creationId xmlns:a16="http://schemas.microsoft.com/office/drawing/2014/main" id="{41ED9C25-F8CF-4E15-DD1E-F6A580B71827}"/>
            </a:ext>
          </a:extLst>
        </xdr:cNvPr>
        <xdr:cNvSpPr txBox="1">
          <a:spLocks noChangeArrowheads="1"/>
        </xdr:cNvSpPr>
      </xdr:nvSpPr>
      <xdr:spPr bwMode="auto">
        <a:xfrm>
          <a:off x="3676650" y="3505200"/>
          <a:ext cx="209550" cy="1314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0" tIns="27432" rIns="36576" bIns="27432" anchor="b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Inlet Elevation</a:t>
          </a:r>
        </a:p>
      </xdr:txBody>
    </xdr:sp>
    <xdr:clientData/>
  </xdr:twoCellAnchor>
  <xdr:twoCellAnchor>
    <xdr:from>
      <xdr:col>6</xdr:col>
      <xdr:colOff>64770</xdr:colOff>
      <xdr:row>16</xdr:row>
      <xdr:rowOff>133985</xdr:rowOff>
    </xdr:from>
    <xdr:to>
      <xdr:col>6</xdr:col>
      <xdr:colOff>278979</xdr:colOff>
      <xdr:row>20</xdr:row>
      <xdr:rowOff>67310</xdr:rowOff>
    </xdr:to>
    <xdr:sp macro="" textlink="" fLocksText="0">
      <xdr:nvSpPr>
        <xdr:cNvPr id="38" name="Text Box 152">
          <a:extLst>
            <a:ext uri="{FF2B5EF4-FFF2-40B4-BE49-F238E27FC236}">
              <a16:creationId xmlns:a16="http://schemas.microsoft.com/office/drawing/2014/main" id="{71E8320E-CA80-BB56-AF7A-50A3E158DD55}"/>
            </a:ext>
          </a:extLst>
        </xdr:cNvPr>
        <xdr:cNvSpPr txBox="1">
          <a:spLocks noChangeArrowheads="1"/>
        </xdr:cNvSpPr>
      </xdr:nvSpPr>
      <xdr:spPr bwMode="auto">
        <a:xfrm>
          <a:off x="4629150" y="2905125"/>
          <a:ext cx="200025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0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36576" bIns="27432" anchor="ctr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26+50</a:t>
          </a:r>
        </a:p>
      </xdr:txBody>
    </xdr:sp>
    <xdr:clientData/>
  </xdr:twoCellAnchor>
  <xdr:twoCellAnchor>
    <xdr:from>
      <xdr:col>6</xdr:col>
      <xdr:colOff>394970</xdr:colOff>
      <xdr:row>20</xdr:row>
      <xdr:rowOff>47625</xdr:rowOff>
    </xdr:from>
    <xdr:to>
      <xdr:col>7</xdr:col>
      <xdr:colOff>1166</xdr:colOff>
      <xdr:row>28</xdr:row>
      <xdr:rowOff>75640</xdr:rowOff>
    </xdr:to>
    <xdr:sp macro="" textlink="" fLocksText="0">
      <xdr:nvSpPr>
        <xdr:cNvPr id="39" name="Text Box 153">
          <a:extLst>
            <a:ext uri="{FF2B5EF4-FFF2-40B4-BE49-F238E27FC236}">
              <a16:creationId xmlns:a16="http://schemas.microsoft.com/office/drawing/2014/main" id="{6BC45195-C797-86C6-28AF-74F803AF4A82}"/>
            </a:ext>
          </a:extLst>
        </xdr:cNvPr>
        <xdr:cNvSpPr txBox="1">
          <a:spLocks noChangeArrowheads="1"/>
        </xdr:cNvSpPr>
      </xdr:nvSpPr>
      <xdr:spPr bwMode="auto">
        <a:xfrm>
          <a:off x="4953000" y="3476625"/>
          <a:ext cx="209550" cy="1314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0" tIns="27432" rIns="36576" bIns="27432" anchor="b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Inlet Elevation</a:t>
          </a:r>
        </a:p>
      </xdr:txBody>
    </xdr:sp>
    <xdr:clientData/>
  </xdr:twoCellAnchor>
  <xdr:twoCellAnchor>
    <xdr:from>
      <xdr:col>6</xdr:col>
      <xdr:colOff>112395</xdr:colOff>
      <xdr:row>24</xdr:row>
      <xdr:rowOff>0</xdr:rowOff>
    </xdr:from>
    <xdr:to>
      <xdr:col>6</xdr:col>
      <xdr:colOff>321945</xdr:colOff>
      <xdr:row>27</xdr:row>
      <xdr:rowOff>92054</xdr:rowOff>
    </xdr:to>
    <xdr:sp macro="" textlink="" fLocksText="0">
      <xdr:nvSpPr>
        <xdr:cNvPr id="40" name="Text Box 154">
          <a:extLst>
            <a:ext uri="{FF2B5EF4-FFF2-40B4-BE49-F238E27FC236}">
              <a16:creationId xmlns:a16="http://schemas.microsoft.com/office/drawing/2014/main" id="{3B303AA5-8F0B-4B1C-6AC8-01AD70519E4C}"/>
            </a:ext>
          </a:extLst>
        </xdr:cNvPr>
        <xdr:cNvSpPr txBox="1">
          <a:spLocks noChangeArrowheads="1"/>
        </xdr:cNvSpPr>
      </xdr:nvSpPr>
      <xdr:spPr bwMode="auto">
        <a:xfrm>
          <a:off x="4676775" y="4076700"/>
          <a:ext cx="20955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0" tIns="27432" rIns="36576" bIns="27432" anchor="b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Station</a:t>
          </a:r>
        </a:p>
      </xdr:txBody>
    </xdr:sp>
    <xdr:clientData/>
  </xdr:twoCellAnchor>
  <xdr:twoCellAnchor>
    <xdr:from>
      <xdr:col>8</xdr:col>
      <xdr:colOff>419735</xdr:colOff>
      <xdr:row>16</xdr:row>
      <xdr:rowOff>133985</xdr:rowOff>
    </xdr:from>
    <xdr:to>
      <xdr:col>9</xdr:col>
      <xdr:colOff>5166</xdr:colOff>
      <xdr:row>20</xdr:row>
      <xdr:rowOff>67310</xdr:rowOff>
    </xdr:to>
    <xdr:sp macro="" textlink="" fLocksText="0">
      <xdr:nvSpPr>
        <xdr:cNvPr id="41" name="Text Box 155">
          <a:extLst>
            <a:ext uri="{FF2B5EF4-FFF2-40B4-BE49-F238E27FC236}">
              <a16:creationId xmlns:a16="http://schemas.microsoft.com/office/drawing/2014/main" id="{9C2607E5-F6F8-65F7-F9E9-5FA1CD413180}"/>
            </a:ext>
          </a:extLst>
        </xdr:cNvPr>
        <xdr:cNvSpPr txBox="1">
          <a:spLocks noChangeArrowheads="1"/>
        </xdr:cNvSpPr>
      </xdr:nvSpPr>
      <xdr:spPr bwMode="auto">
        <a:xfrm>
          <a:off x="6200775" y="2905125"/>
          <a:ext cx="200025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0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18288" tIns="0" rIns="0" bIns="0" anchor="ctr" upright="1"/>
        <a:lstStyle/>
        <a:p>
          <a:pPr algn="l" rtl="0">
            <a:defRPr sz="1000"/>
          </a:pPr>
          <a:endParaRPr lang="en-US"/>
        </a:p>
      </xdr:txBody>
    </xdr:sp>
    <xdr:clientData/>
  </xdr:twoCellAnchor>
  <xdr:twoCellAnchor>
    <xdr:from>
      <xdr:col>8</xdr:col>
      <xdr:colOff>417830</xdr:colOff>
      <xdr:row>20</xdr:row>
      <xdr:rowOff>143510</xdr:rowOff>
    </xdr:from>
    <xdr:to>
      <xdr:col>9</xdr:col>
      <xdr:colOff>5575</xdr:colOff>
      <xdr:row>27</xdr:row>
      <xdr:rowOff>156191</xdr:rowOff>
    </xdr:to>
    <xdr:sp macro="" textlink="" fLocksText="0">
      <xdr:nvSpPr>
        <xdr:cNvPr id="42" name="Text Box 156">
          <a:extLst>
            <a:ext uri="{FF2B5EF4-FFF2-40B4-BE49-F238E27FC236}">
              <a16:creationId xmlns:a16="http://schemas.microsoft.com/office/drawing/2014/main" id="{EF5881B6-1896-B57E-9BDB-E617B465F3C9}"/>
            </a:ext>
          </a:extLst>
        </xdr:cNvPr>
        <xdr:cNvSpPr txBox="1">
          <a:spLocks noChangeArrowheads="1"/>
        </xdr:cNvSpPr>
      </xdr:nvSpPr>
      <xdr:spPr bwMode="auto">
        <a:xfrm>
          <a:off x="6191250" y="3562350"/>
          <a:ext cx="209550" cy="1152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0" tIns="27432" rIns="36576" bIns="27432" anchor="b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Inlet Elevation</a:t>
          </a:r>
        </a:p>
      </xdr:txBody>
    </xdr:sp>
    <xdr:clientData/>
  </xdr:twoCellAnchor>
  <xdr:twoCellAnchor>
    <xdr:from>
      <xdr:col>8</xdr:col>
      <xdr:colOff>160020</xdr:colOff>
      <xdr:row>24</xdr:row>
      <xdr:rowOff>24765</xdr:rowOff>
    </xdr:from>
    <xdr:to>
      <xdr:col>8</xdr:col>
      <xdr:colOff>353585</xdr:colOff>
      <xdr:row>27</xdr:row>
      <xdr:rowOff>118169</xdr:rowOff>
    </xdr:to>
    <xdr:sp macro="" textlink="" fLocksText="0">
      <xdr:nvSpPr>
        <xdr:cNvPr id="43" name="Text Box 157">
          <a:extLst>
            <a:ext uri="{FF2B5EF4-FFF2-40B4-BE49-F238E27FC236}">
              <a16:creationId xmlns:a16="http://schemas.microsoft.com/office/drawing/2014/main" id="{7E5250C5-1C05-63AD-9472-AE7C94DA14AE}"/>
            </a:ext>
          </a:extLst>
        </xdr:cNvPr>
        <xdr:cNvSpPr txBox="1">
          <a:spLocks noChangeArrowheads="1"/>
        </xdr:cNvSpPr>
      </xdr:nvSpPr>
      <xdr:spPr bwMode="auto">
        <a:xfrm>
          <a:off x="5924550" y="4086225"/>
          <a:ext cx="20955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0" tIns="27432" rIns="36576" bIns="27432" anchor="b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Station</a:t>
          </a:r>
        </a:p>
      </xdr:txBody>
    </xdr:sp>
    <xdr:clientData/>
  </xdr:twoCellAnchor>
  <xdr:twoCellAnchor>
    <xdr:from>
      <xdr:col>1</xdr:col>
      <xdr:colOff>83820</xdr:colOff>
      <xdr:row>20</xdr:row>
      <xdr:rowOff>68580</xdr:rowOff>
    </xdr:from>
    <xdr:to>
      <xdr:col>12</xdr:col>
      <xdr:colOff>495300</xdr:colOff>
      <xdr:row>20</xdr:row>
      <xdr:rowOff>68580</xdr:rowOff>
    </xdr:to>
    <xdr:cxnSp macro="">
      <xdr:nvCxnSpPr>
        <xdr:cNvPr id="8250" name="Straight Connector 2">
          <a:extLst>
            <a:ext uri="{FF2B5EF4-FFF2-40B4-BE49-F238E27FC236}">
              <a16:creationId xmlns:a16="http://schemas.microsoft.com/office/drawing/2014/main" id="{6F31D912-14E8-1847-EC7A-EEC9D3F3EE22}"/>
            </a:ext>
          </a:extLst>
        </xdr:cNvPr>
        <xdr:cNvCxnSpPr>
          <a:cxnSpLocks noChangeShapeType="1"/>
        </xdr:cNvCxnSpPr>
      </xdr:nvCxnSpPr>
      <xdr:spPr bwMode="auto">
        <a:xfrm>
          <a:off x="495300" y="3619500"/>
          <a:ext cx="8907780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76200</xdr:colOff>
      <xdr:row>1</xdr:row>
      <xdr:rowOff>236220</xdr:rowOff>
    </xdr:from>
    <xdr:to>
      <xdr:col>9</xdr:col>
      <xdr:colOff>213360</xdr:colOff>
      <xdr:row>17</xdr:row>
      <xdr:rowOff>7620</xdr:rowOff>
    </xdr:to>
    <xdr:grpSp>
      <xdr:nvGrpSpPr>
        <xdr:cNvPr id="8251" name="Group 57">
          <a:extLst>
            <a:ext uri="{FF2B5EF4-FFF2-40B4-BE49-F238E27FC236}">
              <a16:creationId xmlns:a16="http://schemas.microsoft.com/office/drawing/2014/main" id="{1B49E374-2D6D-5227-7365-0F079391FD5A}"/>
            </a:ext>
          </a:extLst>
        </xdr:cNvPr>
        <xdr:cNvGrpSpPr>
          <a:grpSpLocks/>
        </xdr:cNvGrpSpPr>
      </xdr:nvGrpSpPr>
      <xdr:grpSpPr bwMode="auto">
        <a:xfrm>
          <a:off x="473765" y="492981"/>
          <a:ext cx="6133769" cy="2512943"/>
          <a:chOff x="465647" y="477867"/>
          <a:chExt cx="6121520" cy="2467436"/>
        </a:xfrm>
      </xdr:grpSpPr>
      <xdr:grpSp>
        <xdr:nvGrpSpPr>
          <xdr:cNvPr id="8257" name="Group 48">
            <a:extLst>
              <a:ext uri="{FF2B5EF4-FFF2-40B4-BE49-F238E27FC236}">
                <a16:creationId xmlns:a16="http://schemas.microsoft.com/office/drawing/2014/main" id="{3785690B-EFC0-B9E5-7FEA-74B801B82DFB}"/>
              </a:ext>
            </a:extLst>
          </xdr:cNvPr>
          <xdr:cNvGrpSpPr>
            <a:grpSpLocks/>
          </xdr:cNvGrpSpPr>
        </xdr:nvGrpSpPr>
        <xdr:grpSpPr bwMode="auto">
          <a:xfrm>
            <a:off x="465647" y="477867"/>
            <a:ext cx="6121520" cy="2467436"/>
            <a:chOff x="469446" y="474889"/>
            <a:chExt cx="6120493" cy="2486024"/>
          </a:xfrm>
        </xdr:grpSpPr>
        <xdr:pic>
          <xdr:nvPicPr>
            <xdr:cNvPr id="8259" name="Picture 142" descr="Sag Analysis">
              <a:extLst>
                <a:ext uri="{FF2B5EF4-FFF2-40B4-BE49-F238E27FC236}">
                  <a16:creationId xmlns:a16="http://schemas.microsoft.com/office/drawing/2014/main" id="{7895FF63-E7AA-A231-B77C-B27276AD0E15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19875"/>
            <a:stretch>
              <a:fillRect/>
            </a:stretch>
          </xdr:blipFill>
          <xdr:spPr bwMode="auto">
            <a:xfrm>
              <a:off x="469446" y="474889"/>
              <a:ext cx="6120493" cy="245609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8260" name="Rectangle 44">
              <a:extLst>
                <a:ext uri="{FF2B5EF4-FFF2-40B4-BE49-F238E27FC236}">
                  <a16:creationId xmlns:a16="http://schemas.microsoft.com/office/drawing/2014/main" id="{922B05FF-F96B-1246-DEA6-EAA6669B6AC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104900" y="1883229"/>
              <a:ext cx="45719" cy="1055914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 algn="ctr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261" name="Rectangle 45">
              <a:extLst>
                <a:ext uri="{FF2B5EF4-FFF2-40B4-BE49-F238E27FC236}">
                  <a16:creationId xmlns:a16="http://schemas.microsoft.com/office/drawing/2014/main" id="{CA879A7A-A0F4-83BC-58C7-AF4D9E75C5E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340429" y="2356756"/>
              <a:ext cx="45719" cy="60415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 algn="ctr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262" name="Rectangle 46">
              <a:extLst>
                <a:ext uri="{FF2B5EF4-FFF2-40B4-BE49-F238E27FC236}">
                  <a16:creationId xmlns:a16="http://schemas.microsoft.com/office/drawing/2014/main" id="{05EE1297-D24D-F928-A52A-B2DA0EE9503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871357" y="2329541"/>
              <a:ext cx="45719" cy="60415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 algn="ctr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263" name="Rectangle 47">
              <a:extLst>
                <a:ext uri="{FF2B5EF4-FFF2-40B4-BE49-F238E27FC236}">
                  <a16:creationId xmlns:a16="http://schemas.microsoft.com/office/drawing/2014/main" id="{2FCDBD54-6FB5-6C9A-F503-FCA452FD5AD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144986" y="1899556"/>
              <a:ext cx="45719" cy="103958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 algn="ctr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8258" name="Rectangle 56">
            <a:extLst>
              <a:ext uri="{FF2B5EF4-FFF2-40B4-BE49-F238E27FC236}">
                <a16:creationId xmlns:a16="http://schemas.microsoft.com/office/drawing/2014/main" id="{7BE3B569-42F4-A109-2748-74D71EA77FE5}"/>
              </a:ext>
            </a:extLst>
          </xdr:cNvPr>
          <xdr:cNvSpPr>
            <a:spLocks noChangeArrowheads="1"/>
          </xdr:cNvSpPr>
        </xdr:nvSpPr>
        <xdr:spPr bwMode="auto">
          <a:xfrm>
            <a:off x="3601528" y="2623868"/>
            <a:ext cx="61104" cy="3055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 algn="ctr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</xdr:col>
      <xdr:colOff>746760</xdr:colOff>
      <xdr:row>9</xdr:row>
      <xdr:rowOff>129540</xdr:rowOff>
    </xdr:from>
    <xdr:to>
      <xdr:col>1</xdr:col>
      <xdr:colOff>754380</xdr:colOff>
      <xdr:row>15</xdr:row>
      <xdr:rowOff>99060</xdr:rowOff>
    </xdr:to>
    <xdr:cxnSp macro="">
      <xdr:nvCxnSpPr>
        <xdr:cNvPr id="8252" name="Straight Connector 50">
          <a:extLst>
            <a:ext uri="{FF2B5EF4-FFF2-40B4-BE49-F238E27FC236}">
              <a16:creationId xmlns:a16="http://schemas.microsoft.com/office/drawing/2014/main" id="{AAA04A0C-7874-8A7F-523A-BC7E40AD0EDE}"/>
            </a:ext>
          </a:extLst>
        </xdr:cNvPr>
        <xdr:cNvCxnSpPr>
          <a:cxnSpLocks noChangeShapeType="1"/>
        </xdr:cNvCxnSpPr>
      </xdr:nvCxnSpPr>
      <xdr:spPr bwMode="auto">
        <a:xfrm flipH="1">
          <a:off x="1158240" y="1836420"/>
          <a:ext cx="7620" cy="97536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68580</xdr:colOff>
      <xdr:row>13</xdr:row>
      <xdr:rowOff>22860</xdr:rowOff>
    </xdr:from>
    <xdr:to>
      <xdr:col>2</xdr:col>
      <xdr:colOff>76200</xdr:colOff>
      <xdr:row>16</xdr:row>
      <xdr:rowOff>106680</xdr:rowOff>
    </xdr:to>
    <xdr:cxnSp macro="">
      <xdr:nvCxnSpPr>
        <xdr:cNvPr id="8253" name="Straight Connector 53">
          <a:extLst>
            <a:ext uri="{FF2B5EF4-FFF2-40B4-BE49-F238E27FC236}">
              <a16:creationId xmlns:a16="http://schemas.microsoft.com/office/drawing/2014/main" id="{D7AF4896-B49C-EEFD-B6FB-36F2F347E579}"/>
            </a:ext>
          </a:extLst>
        </xdr:cNvPr>
        <xdr:cNvCxnSpPr>
          <a:cxnSpLocks noChangeShapeType="1"/>
        </xdr:cNvCxnSpPr>
      </xdr:nvCxnSpPr>
      <xdr:spPr bwMode="auto">
        <a:xfrm flipH="1">
          <a:off x="2202180" y="2400300"/>
          <a:ext cx="7620" cy="58674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320040</xdr:colOff>
      <xdr:row>13</xdr:row>
      <xdr:rowOff>22860</xdr:rowOff>
    </xdr:from>
    <xdr:to>
      <xdr:col>6</xdr:col>
      <xdr:colOff>320040</xdr:colOff>
      <xdr:row>16</xdr:row>
      <xdr:rowOff>106680</xdr:rowOff>
    </xdr:to>
    <xdr:cxnSp macro="">
      <xdr:nvCxnSpPr>
        <xdr:cNvPr id="8254" name="Straight Connector 55">
          <a:extLst>
            <a:ext uri="{FF2B5EF4-FFF2-40B4-BE49-F238E27FC236}">
              <a16:creationId xmlns:a16="http://schemas.microsoft.com/office/drawing/2014/main" id="{2566B22A-85C9-928D-40F0-1BABD0F8350B}"/>
            </a:ext>
          </a:extLst>
        </xdr:cNvPr>
        <xdr:cNvCxnSpPr>
          <a:cxnSpLocks noChangeShapeType="1"/>
        </xdr:cNvCxnSpPr>
      </xdr:nvCxnSpPr>
      <xdr:spPr bwMode="auto">
        <a:xfrm flipH="1">
          <a:off x="5013960" y="2400300"/>
          <a:ext cx="0" cy="58674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175260</xdr:colOff>
      <xdr:row>15</xdr:row>
      <xdr:rowOff>38100</xdr:rowOff>
    </xdr:from>
    <xdr:to>
      <xdr:col>4</xdr:col>
      <xdr:colOff>175260</xdr:colOff>
      <xdr:row>16</xdr:row>
      <xdr:rowOff>76200</xdr:rowOff>
    </xdr:to>
    <xdr:cxnSp macro="">
      <xdr:nvCxnSpPr>
        <xdr:cNvPr id="8255" name="Straight Connector 58">
          <a:extLst>
            <a:ext uri="{FF2B5EF4-FFF2-40B4-BE49-F238E27FC236}">
              <a16:creationId xmlns:a16="http://schemas.microsoft.com/office/drawing/2014/main" id="{07F0B539-B2EE-A481-578E-24E95FB72FF0}"/>
            </a:ext>
          </a:extLst>
        </xdr:cNvPr>
        <xdr:cNvCxnSpPr>
          <a:cxnSpLocks noChangeShapeType="1"/>
        </xdr:cNvCxnSpPr>
      </xdr:nvCxnSpPr>
      <xdr:spPr bwMode="auto">
        <a:xfrm>
          <a:off x="3619500" y="2750820"/>
          <a:ext cx="0" cy="20574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8</xdr:col>
      <xdr:colOff>129540</xdr:colOff>
      <xdr:row>9</xdr:row>
      <xdr:rowOff>129540</xdr:rowOff>
    </xdr:from>
    <xdr:to>
      <xdr:col>8</xdr:col>
      <xdr:colOff>137160</xdr:colOff>
      <xdr:row>15</xdr:row>
      <xdr:rowOff>99060</xdr:rowOff>
    </xdr:to>
    <xdr:cxnSp macro="">
      <xdr:nvCxnSpPr>
        <xdr:cNvPr id="8256" name="Straight Connector 62">
          <a:extLst>
            <a:ext uri="{FF2B5EF4-FFF2-40B4-BE49-F238E27FC236}">
              <a16:creationId xmlns:a16="http://schemas.microsoft.com/office/drawing/2014/main" id="{2E089662-2ADB-AFA1-505C-0F6D0AB77F8A}"/>
            </a:ext>
          </a:extLst>
        </xdr:cNvPr>
        <xdr:cNvCxnSpPr>
          <a:cxnSpLocks noChangeShapeType="1"/>
        </xdr:cNvCxnSpPr>
      </xdr:nvCxnSpPr>
      <xdr:spPr bwMode="auto">
        <a:xfrm flipH="1">
          <a:off x="6057900" y="1836420"/>
          <a:ext cx="7620" cy="97536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238760</xdr:colOff>
      <xdr:row>48</xdr:row>
      <xdr:rowOff>152400</xdr:rowOff>
    </xdr:from>
    <xdr:to>
      <xdr:col>1</xdr:col>
      <xdr:colOff>1310279</xdr:colOff>
      <xdr:row>52</xdr:row>
      <xdr:rowOff>38100</xdr:rowOff>
    </xdr:to>
    <xdr:sp macro="" textlink="">
      <xdr:nvSpPr>
        <xdr:cNvPr id="2" name="Text 5">
          <a:extLst>
            <a:ext uri="{FF2B5EF4-FFF2-40B4-BE49-F238E27FC236}">
              <a16:creationId xmlns:a16="http://schemas.microsoft.com/office/drawing/2014/main" id="{24ADB796-CED5-3445-F41B-F9D32FA1FD3C}"/>
            </a:ext>
          </a:extLst>
        </xdr:cNvPr>
        <xdr:cNvSpPr txBox="1">
          <a:spLocks noChangeArrowheads="1"/>
        </xdr:cNvSpPr>
      </xdr:nvSpPr>
      <xdr:spPr bwMode="auto">
        <a:xfrm>
          <a:off x="247650" y="8686800"/>
          <a:ext cx="14192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Effective Perimeter of  Grate Inlets (reduced by 50% for plugging)</a:t>
          </a:r>
        </a:p>
      </xdr:txBody>
    </xdr:sp>
    <xdr:clientData/>
  </xdr:twoCellAnchor>
  <xdr:twoCellAnchor>
    <xdr:from>
      <xdr:col>1</xdr:col>
      <xdr:colOff>1546860</xdr:colOff>
      <xdr:row>49</xdr:row>
      <xdr:rowOff>45720</xdr:rowOff>
    </xdr:from>
    <xdr:to>
      <xdr:col>1</xdr:col>
      <xdr:colOff>1546860</xdr:colOff>
      <xdr:row>51</xdr:row>
      <xdr:rowOff>190500</xdr:rowOff>
    </xdr:to>
    <xdr:sp macro="" textlink="">
      <xdr:nvSpPr>
        <xdr:cNvPr id="5001" name="Line 7">
          <a:extLst>
            <a:ext uri="{FF2B5EF4-FFF2-40B4-BE49-F238E27FC236}">
              <a16:creationId xmlns:a16="http://schemas.microsoft.com/office/drawing/2014/main" id="{F5A6E7C7-015E-004B-D8BE-4BC5859CE332}"/>
            </a:ext>
          </a:extLst>
        </xdr:cNvPr>
        <xdr:cNvSpPr>
          <a:spLocks noChangeShapeType="1"/>
        </xdr:cNvSpPr>
      </xdr:nvSpPr>
      <xdr:spPr bwMode="auto">
        <a:xfrm flipH="1">
          <a:off x="1958340" y="8884920"/>
          <a:ext cx="0" cy="5410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1546860</xdr:colOff>
      <xdr:row>49</xdr:row>
      <xdr:rowOff>45720</xdr:rowOff>
    </xdr:from>
    <xdr:to>
      <xdr:col>1</xdr:col>
      <xdr:colOff>1645920</xdr:colOff>
      <xdr:row>49</xdr:row>
      <xdr:rowOff>45720</xdr:rowOff>
    </xdr:to>
    <xdr:sp macro="" textlink="">
      <xdr:nvSpPr>
        <xdr:cNvPr id="5002" name="Line 8">
          <a:extLst>
            <a:ext uri="{FF2B5EF4-FFF2-40B4-BE49-F238E27FC236}">
              <a16:creationId xmlns:a16="http://schemas.microsoft.com/office/drawing/2014/main" id="{1E089684-4162-5F60-8AD1-9A5DAA92E620}"/>
            </a:ext>
          </a:extLst>
        </xdr:cNvPr>
        <xdr:cNvSpPr>
          <a:spLocks noChangeShapeType="1"/>
        </xdr:cNvSpPr>
      </xdr:nvSpPr>
      <xdr:spPr bwMode="auto">
        <a:xfrm flipH="1">
          <a:off x="1958340" y="8884920"/>
          <a:ext cx="990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1546860</xdr:colOff>
      <xdr:row>51</xdr:row>
      <xdr:rowOff>190500</xdr:rowOff>
    </xdr:from>
    <xdr:to>
      <xdr:col>1</xdr:col>
      <xdr:colOff>1645920</xdr:colOff>
      <xdr:row>51</xdr:row>
      <xdr:rowOff>190500</xdr:rowOff>
    </xdr:to>
    <xdr:sp macro="" textlink="">
      <xdr:nvSpPr>
        <xdr:cNvPr id="5003" name="Line 9">
          <a:extLst>
            <a:ext uri="{FF2B5EF4-FFF2-40B4-BE49-F238E27FC236}">
              <a16:creationId xmlns:a16="http://schemas.microsoft.com/office/drawing/2014/main" id="{73D14DF3-EAFC-0648-9F11-638FF38E78EA}"/>
            </a:ext>
          </a:extLst>
        </xdr:cNvPr>
        <xdr:cNvSpPr>
          <a:spLocks noChangeShapeType="1"/>
        </xdr:cNvSpPr>
      </xdr:nvSpPr>
      <xdr:spPr bwMode="auto">
        <a:xfrm>
          <a:off x="1958340" y="9425940"/>
          <a:ext cx="990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438150</xdr:colOff>
      <xdr:row>28</xdr:row>
      <xdr:rowOff>50800</xdr:rowOff>
    </xdr:from>
    <xdr:to>
      <xdr:col>6</xdr:col>
      <xdr:colOff>284002</xdr:colOff>
      <xdr:row>29</xdr:row>
      <xdr:rowOff>53720</xdr:rowOff>
    </xdr:to>
    <xdr:sp macro="" textlink="">
      <xdr:nvSpPr>
        <xdr:cNvPr id="6" name="Text 26">
          <a:extLst>
            <a:ext uri="{FF2B5EF4-FFF2-40B4-BE49-F238E27FC236}">
              <a16:creationId xmlns:a16="http://schemas.microsoft.com/office/drawing/2014/main" id="{500520BE-2C5E-A945-246F-E720CBFFE303}"/>
            </a:ext>
          </a:extLst>
        </xdr:cNvPr>
        <xdr:cNvSpPr txBox="1">
          <a:spLocks noChangeArrowheads="1"/>
        </xdr:cNvSpPr>
      </xdr:nvSpPr>
      <xdr:spPr bwMode="auto">
        <a:xfrm>
          <a:off x="2571750" y="4942840"/>
          <a:ext cx="2406172" cy="1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Enter values in the yellow colored cells</a:t>
          </a:r>
        </a:p>
      </xdr:txBody>
    </xdr:sp>
    <xdr:clientData fPrintsWithSheet="0"/>
  </xdr:twoCellAnchor>
  <xdr:twoCellAnchor editAs="oneCell">
    <xdr:from>
      <xdr:col>1</xdr:col>
      <xdr:colOff>11430</xdr:colOff>
      <xdr:row>34</xdr:row>
      <xdr:rowOff>28575</xdr:rowOff>
    </xdr:from>
    <xdr:to>
      <xdr:col>1</xdr:col>
      <xdr:colOff>1127813</xdr:colOff>
      <xdr:row>36</xdr:row>
      <xdr:rowOff>0</xdr:rowOff>
    </xdr:to>
    <xdr:sp macro="" textlink="">
      <xdr:nvSpPr>
        <xdr:cNvPr id="7" name="Text 5">
          <a:extLst>
            <a:ext uri="{FF2B5EF4-FFF2-40B4-BE49-F238E27FC236}">
              <a16:creationId xmlns:a16="http://schemas.microsoft.com/office/drawing/2014/main" id="{44A515FC-2827-6190-59F5-907715803238}"/>
            </a:ext>
          </a:extLst>
        </xdr:cNvPr>
        <xdr:cNvSpPr txBox="1">
          <a:spLocks noChangeArrowheads="1"/>
        </xdr:cNvSpPr>
      </xdr:nvSpPr>
      <xdr:spPr bwMode="auto">
        <a:xfrm>
          <a:off x="419100" y="5876925"/>
          <a:ext cx="10858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lnSpc>
              <a:spcPts val="10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50 yr. rainfall coefficients</a:t>
          </a:r>
        </a:p>
      </xdr:txBody>
    </xdr:sp>
    <xdr:clientData/>
  </xdr:twoCellAnchor>
  <xdr:twoCellAnchor>
    <xdr:from>
      <xdr:col>1</xdr:col>
      <xdr:colOff>1554480</xdr:colOff>
      <xdr:row>34</xdr:row>
      <xdr:rowOff>68580</xdr:rowOff>
    </xdr:from>
    <xdr:to>
      <xdr:col>1</xdr:col>
      <xdr:colOff>1554480</xdr:colOff>
      <xdr:row>35</xdr:row>
      <xdr:rowOff>167640</xdr:rowOff>
    </xdr:to>
    <xdr:sp macro="" textlink="">
      <xdr:nvSpPr>
        <xdr:cNvPr id="5006" name="Line 34">
          <a:extLst>
            <a:ext uri="{FF2B5EF4-FFF2-40B4-BE49-F238E27FC236}">
              <a16:creationId xmlns:a16="http://schemas.microsoft.com/office/drawing/2014/main" id="{85B32376-232F-5026-3F90-B22D49895D00}"/>
            </a:ext>
          </a:extLst>
        </xdr:cNvPr>
        <xdr:cNvSpPr>
          <a:spLocks noChangeShapeType="1"/>
        </xdr:cNvSpPr>
      </xdr:nvSpPr>
      <xdr:spPr bwMode="auto">
        <a:xfrm>
          <a:off x="1965960" y="6088380"/>
          <a:ext cx="0" cy="2971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1554480</xdr:colOff>
      <xdr:row>34</xdr:row>
      <xdr:rowOff>68580</xdr:rowOff>
    </xdr:from>
    <xdr:to>
      <xdr:col>1</xdr:col>
      <xdr:colOff>1638300</xdr:colOff>
      <xdr:row>34</xdr:row>
      <xdr:rowOff>68580</xdr:rowOff>
    </xdr:to>
    <xdr:sp macro="" textlink="">
      <xdr:nvSpPr>
        <xdr:cNvPr id="5007" name="Line 35">
          <a:extLst>
            <a:ext uri="{FF2B5EF4-FFF2-40B4-BE49-F238E27FC236}">
              <a16:creationId xmlns:a16="http://schemas.microsoft.com/office/drawing/2014/main" id="{2298C928-B638-9951-EEA1-177A1D0854A9}"/>
            </a:ext>
          </a:extLst>
        </xdr:cNvPr>
        <xdr:cNvSpPr>
          <a:spLocks noChangeShapeType="1"/>
        </xdr:cNvSpPr>
      </xdr:nvSpPr>
      <xdr:spPr bwMode="auto">
        <a:xfrm>
          <a:off x="1965960" y="6088380"/>
          <a:ext cx="83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1554480</xdr:colOff>
      <xdr:row>35</xdr:row>
      <xdr:rowOff>167640</xdr:rowOff>
    </xdr:from>
    <xdr:to>
      <xdr:col>1</xdr:col>
      <xdr:colOff>1638300</xdr:colOff>
      <xdr:row>35</xdr:row>
      <xdr:rowOff>167640</xdr:rowOff>
    </xdr:to>
    <xdr:sp macro="" textlink="">
      <xdr:nvSpPr>
        <xdr:cNvPr id="5008" name="Line 36">
          <a:extLst>
            <a:ext uri="{FF2B5EF4-FFF2-40B4-BE49-F238E27FC236}">
              <a16:creationId xmlns:a16="http://schemas.microsoft.com/office/drawing/2014/main" id="{770F5866-D5E1-120B-C47A-D7FFC55569C5}"/>
            </a:ext>
          </a:extLst>
        </xdr:cNvPr>
        <xdr:cNvSpPr>
          <a:spLocks noChangeShapeType="1"/>
        </xdr:cNvSpPr>
      </xdr:nvSpPr>
      <xdr:spPr bwMode="auto">
        <a:xfrm>
          <a:off x="1965960" y="6385560"/>
          <a:ext cx="83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0</xdr:colOff>
      <xdr:row>37</xdr:row>
      <xdr:rowOff>85725</xdr:rowOff>
    </xdr:from>
    <xdr:to>
      <xdr:col>1</xdr:col>
      <xdr:colOff>1658369</xdr:colOff>
      <xdr:row>39</xdr:row>
      <xdr:rowOff>9525</xdr:rowOff>
    </xdr:to>
    <xdr:sp macro="" textlink="">
      <xdr:nvSpPr>
        <xdr:cNvPr id="11" name="Text 5">
          <a:extLst>
            <a:ext uri="{FF2B5EF4-FFF2-40B4-BE49-F238E27FC236}">
              <a16:creationId xmlns:a16="http://schemas.microsoft.com/office/drawing/2014/main" id="{6D553D3C-0466-6413-E55F-6AA38E6EF438}"/>
            </a:ext>
          </a:extLst>
        </xdr:cNvPr>
        <xdr:cNvSpPr txBox="1">
          <a:spLocks noChangeArrowheads="1"/>
        </xdr:cNvSpPr>
      </xdr:nvSpPr>
      <xdr:spPr bwMode="auto">
        <a:xfrm>
          <a:off x="400050" y="6534150"/>
          <a:ext cx="16097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lnSpc>
              <a:spcPts val="10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Distance between last inlet and low point</a:t>
          </a:r>
        </a:p>
      </xdr:txBody>
    </xdr:sp>
    <xdr:clientData/>
  </xdr:twoCellAnchor>
  <xdr:twoCellAnchor>
    <xdr:from>
      <xdr:col>2</xdr:col>
      <xdr:colOff>0</xdr:colOff>
      <xdr:row>16</xdr:row>
      <xdr:rowOff>162560</xdr:rowOff>
    </xdr:from>
    <xdr:to>
      <xdr:col>2</xdr:col>
      <xdr:colOff>200939</xdr:colOff>
      <xdr:row>20</xdr:row>
      <xdr:rowOff>69240</xdr:rowOff>
    </xdr:to>
    <xdr:sp macro="" textlink="" fLocksText="0">
      <xdr:nvSpPr>
        <xdr:cNvPr id="12" name="Text Box 73">
          <a:extLst>
            <a:ext uri="{FF2B5EF4-FFF2-40B4-BE49-F238E27FC236}">
              <a16:creationId xmlns:a16="http://schemas.microsoft.com/office/drawing/2014/main" id="{A9340C9F-FEA4-42EF-B404-6D7D2E401870}"/>
            </a:ext>
          </a:extLst>
        </xdr:cNvPr>
        <xdr:cNvSpPr txBox="1">
          <a:spLocks noChangeArrowheads="1"/>
        </xdr:cNvSpPr>
      </xdr:nvSpPr>
      <xdr:spPr bwMode="auto">
        <a:xfrm>
          <a:off x="2076450" y="2933700"/>
          <a:ext cx="209550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0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36576" bIns="27432" anchor="ctr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661+10</a:t>
          </a:r>
        </a:p>
      </xdr:txBody>
    </xdr:sp>
    <xdr:clientData/>
  </xdr:twoCellAnchor>
  <xdr:twoCellAnchor>
    <xdr:from>
      <xdr:col>4</xdr:col>
      <xdr:colOff>330200</xdr:colOff>
      <xdr:row>16</xdr:row>
      <xdr:rowOff>145415</xdr:rowOff>
    </xdr:from>
    <xdr:to>
      <xdr:col>4</xdr:col>
      <xdr:colOff>528836</xdr:colOff>
      <xdr:row>20</xdr:row>
      <xdr:rowOff>78740</xdr:rowOff>
    </xdr:to>
    <xdr:sp macro="" textlink="" fLocksText="0">
      <xdr:nvSpPr>
        <xdr:cNvPr id="13" name="Text Box 75">
          <a:extLst>
            <a:ext uri="{FF2B5EF4-FFF2-40B4-BE49-F238E27FC236}">
              <a16:creationId xmlns:a16="http://schemas.microsoft.com/office/drawing/2014/main" id="{251B42F9-A01E-481F-EBC5-9445EC8F189D}"/>
            </a:ext>
          </a:extLst>
        </xdr:cNvPr>
        <xdr:cNvSpPr txBox="1">
          <a:spLocks noChangeArrowheads="1"/>
        </xdr:cNvSpPr>
      </xdr:nvSpPr>
      <xdr:spPr bwMode="auto">
        <a:xfrm>
          <a:off x="3676650" y="2924175"/>
          <a:ext cx="200025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0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18288" tIns="0" rIns="0" bIns="0" anchor="ctr" upright="1"/>
        <a:lstStyle/>
        <a:p>
          <a:pPr algn="l" rtl="0">
            <a:defRPr sz="1000"/>
          </a:pPr>
          <a:endParaRPr lang="en-US"/>
        </a:p>
      </xdr:txBody>
    </xdr:sp>
    <xdr:clientData/>
  </xdr:twoCellAnchor>
  <xdr:twoCellAnchor>
    <xdr:from>
      <xdr:col>6</xdr:col>
      <xdr:colOff>386080</xdr:colOff>
      <xdr:row>16</xdr:row>
      <xdr:rowOff>133985</xdr:rowOff>
    </xdr:from>
    <xdr:to>
      <xdr:col>6</xdr:col>
      <xdr:colOff>593798</xdr:colOff>
      <xdr:row>20</xdr:row>
      <xdr:rowOff>50774</xdr:rowOff>
    </xdr:to>
    <xdr:sp macro="" textlink="" fLocksText="0">
      <xdr:nvSpPr>
        <xdr:cNvPr id="14" name="Text Box 76">
          <a:extLst>
            <a:ext uri="{FF2B5EF4-FFF2-40B4-BE49-F238E27FC236}">
              <a16:creationId xmlns:a16="http://schemas.microsoft.com/office/drawing/2014/main" id="{9B395B32-A399-1A89-0DBC-23BEFD2C72C3}"/>
            </a:ext>
          </a:extLst>
        </xdr:cNvPr>
        <xdr:cNvSpPr txBox="1">
          <a:spLocks noChangeArrowheads="1"/>
        </xdr:cNvSpPr>
      </xdr:nvSpPr>
      <xdr:spPr bwMode="auto">
        <a:xfrm>
          <a:off x="4953000" y="2905125"/>
          <a:ext cx="200025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0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18288" tIns="0" rIns="0" bIns="0" anchor="ctr" upright="1"/>
        <a:lstStyle/>
        <a:p>
          <a:pPr algn="l" rtl="0">
            <a:defRPr sz="1000"/>
          </a:pPr>
          <a:endParaRPr lang="en-US"/>
        </a:p>
      </xdr:txBody>
    </xdr:sp>
    <xdr:clientData/>
  </xdr:twoCellAnchor>
  <xdr:twoCellAnchor>
    <xdr:from>
      <xdr:col>8</xdr:col>
      <xdr:colOff>114300</xdr:colOff>
      <xdr:row>16</xdr:row>
      <xdr:rowOff>133985</xdr:rowOff>
    </xdr:from>
    <xdr:to>
      <xdr:col>8</xdr:col>
      <xdr:colOff>328509</xdr:colOff>
      <xdr:row>20</xdr:row>
      <xdr:rowOff>50774</xdr:rowOff>
    </xdr:to>
    <xdr:sp macro="" textlink="" fLocksText="0">
      <xdr:nvSpPr>
        <xdr:cNvPr id="15" name="Text Box 77">
          <a:extLst>
            <a:ext uri="{FF2B5EF4-FFF2-40B4-BE49-F238E27FC236}">
              <a16:creationId xmlns:a16="http://schemas.microsoft.com/office/drawing/2014/main" id="{C441530E-4047-9D46-382F-BB401E33C829}"/>
            </a:ext>
          </a:extLst>
        </xdr:cNvPr>
        <xdr:cNvSpPr txBox="1">
          <a:spLocks noChangeArrowheads="1"/>
        </xdr:cNvSpPr>
      </xdr:nvSpPr>
      <xdr:spPr bwMode="auto">
        <a:xfrm>
          <a:off x="5886450" y="2905125"/>
          <a:ext cx="200025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0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36576" bIns="27432" anchor="ctr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663+50</a:t>
          </a:r>
        </a:p>
      </xdr:txBody>
    </xdr:sp>
    <xdr:clientData/>
  </xdr:twoCellAnchor>
  <xdr:twoCellAnchor>
    <xdr:from>
      <xdr:col>1</xdr:col>
      <xdr:colOff>438150</xdr:colOff>
      <xdr:row>16</xdr:row>
      <xdr:rowOff>124460</xdr:rowOff>
    </xdr:from>
    <xdr:to>
      <xdr:col>1</xdr:col>
      <xdr:colOff>639285</xdr:colOff>
      <xdr:row>20</xdr:row>
      <xdr:rowOff>50930</xdr:rowOff>
    </xdr:to>
    <xdr:sp macro="" textlink="" fLocksText="0">
      <xdr:nvSpPr>
        <xdr:cNvPr id="16" name="Text Box 79">
          <a:extLst>
            <a:ext uri="{FF2B5EF4-FFF2-40B4-BE49-F238E27FC236}">
              <a16:creationId xmlns:a16="http://schemas.microsoft.com/office/drawing/2014/main" id="{BCBA9AD4-8F52-5460-A53B-3FC9460C93D5}"/>
            </a:ext>
          </a:extLst>
        </xdr:cNvPr>
        <xdr:cNvSpPr txBox="1">
          <a:spLocks noChangeArrowheads="1"/>
        </xdr:cNvSpPr>
      </xdr:nvSpPr>
      <xdr:spPr bwMode="auto">
        <a:xfrm>
          <a:off x="819150" y="2895600"/>
          <a:ext cx="20955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0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0" tIns="27432" rIns="36576" bIns="27432" anchor="b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660+10</a:t>
          </a:r>
        </a:p>
      </xdr:txBody>
    </xdr:sp>
    <xdr:clientData/>
  </xdr:twoCellAnchor>
  <xdr:twoCellAnchor editAs="absolute">
    <xdr:from>
      <xdr:col>9</xdr:col>
      <xdr:colOff>76200</xdr:colOff>
      <xdr:row>45</xdr:row>
      <xdr:rowOff>114300</xdr:rowOff>
    </xdr:from>
    <xdr:to>
      <xdr:col>10</xdr:col>
      <xdr:colOff>724673</xdr:colOff>
      <xdr:row>49</xdr:row>
      <xdr:rowOff>190500</xdr:rowOff>
    </xdr:to>
    <xdr:sp macro="" textlink="">
      <xdr:nvSpPr>
        <xdr:cNvPr id="17" name="Text Box 80">
          <a:extLst>
            <a:ext uri="{FF2B5EF4-FFF2-40B4-BE49-F238E27FC236}">
              <a16:creationId xmlns:a16="http://schemas.microsoft.com/office/drawing/2014/main" id="{A289E331-C5CD-6A10-4913-42406BC25C1A}"/>
            </a:ext>
          </a:extLst>
        </xdr:cNvPr>
        <xdr:cNvSpPr txBox="1">
          <a:spLocks noChangeArrowheads="1"/>
        </xdr:cNvSpPr>
      </xdr:nvSpPr>
      <xdr:spPr bwMode="auto">
        <a:xfrm>
          <a:off x="6457950" y="8086725"/>
          <a:ext cx="1247775" cy="800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See Figure 5-5 in Hydraulics Manual 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for grate dimensions.</a:t>
          </a:r>
        </a:p>
      </xdr:txBody>
    </xdr:sp>
    <xdr:clientData/>
  </xdr:twoCellAnchor>
  <xdr:twoCellAnchor>
    <xdr:from>
      <xdr:col>1</xdr:col>
      <xdr:colOff>386080</xdr:colOff>
      <xdr:row>58</xdr:row>
      <xdr:rowOff>28575</xdr:rowOff>
    </xdr:from>
    <xdr:to>
      <xdr:col>4</xdr:col>
      <xdr:colOff>552452</xdr:colOff>
      <xdr:row>59</xdr:row>
      <xdr:rowOff>85725</xdr:rowOff>
    </xdr:to>
    <xdr:sp macro="" textlink="">
      <xdr:nvSpPr>
        <xdr:cNvPr id="18" name="Text Box 113">
          <a:extLst>
            <a:ext uri="{FF2B5EF4-FFF2-40B4-BE49-F238E27FC236}">
              <a16:creationId xmlns:a16="http://schemas.microsoft.com/office/drawing/2014/main" id="{B2B258B7-8396-638C-1819-FD5AF425E335}"/>
            </a:ext>
          </a:extLst>
        </xdr:cNvPr>
        <xdr:cNvSpPr txBox="1">
          <a:spLocks noChangeArrowheads="1"/>
        </xdr:cNvSpPr>
      </xdr:nvSpPr>
      <xdr:spPr bwMode="auto">
        <a:xfrm>
          <a:off x="781050" y="10448925"/>
          <a:ext cx="310515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C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WA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A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0.3536 + C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WB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B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 C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WB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 C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WC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C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0.3536</a:t>
          </a:r>
        </a:p>
      </xdr:txBody>
    </xdr:sp>
    <xdr:clientData/>
  </xdr:twoCellAnchor>
  <xdr:twoCellAnchor>
    <xdr:from>
      <xdr:col>0</xdr:col>
      <xdr:colOff>415925</xdr:colOff>
      <xdr:row>57</xdr:row>
      <xdr:rowOff>28575</xdr:rowOff>
    </xdr:from>
    <xdr:to>
      <xdr:col>0</xdr:col>
      <xdr:colOff>415925</xdr:colOff>
      <xdr:row>58</xdr:row>
      <xdr:rowOff>11506</xdr:rowOff>
    </xdr:to>
    <xdr:sp macro="" textlink="">
      <xdr:nvSpPr>
        <xdr:cNvPr id="19" name="Text Box 114">
          <a:extLst>
            <a:ext uri="{FF2B5EF4-FFF2-40B4-BE49-F238E27FC236}">
              <a16:creationId xmlns:a16="http://schemas.microsoft.com/office/drawing/2014/main" id="{21D81399-01C5-464E-CDB8-47DBA624970A}"/>
            </a:ext>
          </a:extLst>
        </xdr:cNvPr>
        <xdr:cNvSpPr txBox="1">
          <a:spLocks noChangeArrowheads="1"/>
        </xdr:cNvSpPr>
      </xdr:nvSpPr>
      <xdr:spPr bwMode="auto">
        <a:xfrm>
          <a:off x="400050" y="10248900"/>
          <a:ext cx="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Symbol"/>
            </a:rPr>
            <a:t>S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Q</a:t>
          </a:r>
        </a:p>
      </xdr:txBody>
    </xdr:sp>
    <xdr:clientData/>
  </xdr:twoCellAnchor>
  <xdr:twoCellAnchor>
    <xdr:from>
      <xdr:col>1</xdr:col>
      <xdr:colOff>381000</xdr:colOff>
      <xdr:row>58</xdr:row>
      <xdr:rowOff>38100</xdr:rowOff>
    </xdr:from>
    <xdr:to>
      <xdr:col>4</xdr:col>
      <xdr:colOff>510540</xdr:colOff>
      <xdr:row>58</xdr:row>
      <xdr:rowOff>38100</xdr:rowOff>
    </xdr:to>
    <xdr:sp macro="" textlink="">
      <xdr:nvSpPr>
        <xdr:cNvPr id="5018" name="Line 115">
          <a:extLst>
            <a:ext uri="{FF2B5EF4-FFF2-40B4-BE49-F238E27FC236}">
              <a16:creationId xmlns:a16="http://schemas.microsoft.com/office/drawing/2014/main" id="{5736C706-4D7C-FFD3-F831-50B53B2758E6}"/>
            </a:ext>
          </a:extLst>
        </xdr:cNvPr>
        <xdr:cNvSpPr>
          <a:spLocks noChangeShapeType="1"/>
        </xdr:cNvSpPr>
      </xdr:nvSpPr>
      <xdr:spPr bwMode="auto">
        <a:xfrm>
          <a:off x="792480" y="10584180"/>
          <a:ext cx="3162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342900</xdr:colOff>
      <xdr:row>57</xdr:row>
      <xdr:rowOff>30480</xdr:rowOff>
    </xdr:from>
    <xdr:to>
      <xdr:col>4</xdr:col>
      <xdr:colOff>533400</xdr:colOff>
      <xdr:row>59</xdr:row>
      <xdr:rowOff>114300</xdr:rowOff>
    </xdr:to>
    <xdr:sp macro="" textlink="">
      <xdr:nvSpPr>
        <xdr:cNvPr id="5019" name="AutoShape 116">
          <a:extLst>
            <a:ext uri="{FF2B5EF4-FFF2-40B4-BE49-F238E27FC236}">
              <a16:creationId xmlns:a16="http://schemas.microsoft.com/office/drawing/2014/main" id="{EA8CEDFF-95F3-2471-3C95-41D732DE6067}"/>
            </a:ext>
          </a:extLst>
        </xdr:cNvPr>
        <xdr:cNvSpPr>
          <a:spLocks noChangeArrowheads="1"/>
        </xdr:cNvSpPr>
      </xdr:nvSpPr>
      <xdr:spPr bwMode="auto">
        <a:xfrm>
          <a:off x="754380" y="10378440"/>
          <a:ext cx="3223260" cy="48006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528955</xdr:colOff>
      <xdr:row>56</xdr:row>
      <xdr:rowOff>85725</xdr:rowOff>
    </xdr:from>
    <xdr:to>
      <xdr:col>5</xdr:col>
      <xdr:colOff>338455</xdr:colOff>
      <xdr:row>58</xdr:row>
      <xdr:rowOff>133350</xdr:rowOff>
    </xdr:to>
    <xdr:sp macro="" textlink="">
      <xdr:nvSpPr>
        <xdr:cNvPr id="22" name="Text Box 117">
          <a:extLst>
            <a:ext uri="{FF2B5EF4-FFF2-40B4-BE49-F238E27FC236}">
              <a16:creationId xmlns:a16="http://schemas.microsoft.com/office/drawing/2014/main" id="{23CAFE25-1D11-B468-A695-8F63E7FD3FAA}"/>
            </a:ext>
          </a:extLst>
        </xdr:cNvPr>
        <xdr:cNvSpPr txBox="1">
          <a:spLocks noChangeArrowheads="1"/>
        </xdr:cNvSpPr>
      </xdr:nvSpPr>
      <xdr:spPr bwMode="auto">
        <a:xfrm>
          <a:off x="3876675" y="10144125"/>
          <a:ext cx="419100" cy="409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Arial"/>
              <a:cs typeface="Arial"/>
            </a:rPr>
            <a:t>2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/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3</a:t>
          </a:r>
        </a:p>
        <a:p>
          <a:pPr algn="l" rtl="0">
            <a:defRPr sz="1000"/>
          </a:pP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           </a:t>
          </a: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=</a:t>
          </a:r>
        </a:p>
      </xdr:txBody>
    </xdr:sp>
    <xdr:clientData/>
  </xdr:twoCellAnchor>
  <xdr:twoCellAnchor>
    <xdr:from>
      <xdr:col>0</xdr:col>
      <xdr:colOff>386080</xdr:colOff>
      <xdr:row>57</xdr:row>
      <xdr:rowOff>76200</xdr:rowOff>
    </xdr:from>
    <xdr:to>
      <xdr:col>1</xdr:col>
      <xdr:colOff>376555</xdr:colOff>
      <xdr:row>59</xdr:row>
      <xdr:rowOff>11515</xdr:rowOff>
    </xdr:to>
    <xdr:sp macro="" textlink="">
      <xdr:nvSpPr>
        <xdr:cNvPr id="23" name="Text Box 118">
          <a:extLst>
            <a:ext uri="{FF2B5EF4-FFF2-40B4-BE49-F238E27FC236}">
              <a16:creationId xmlns:a16="http://schemas.microsoft.com/office/drawing/2014/main" id="{2F39AA97-1086-B356-4FE8-8DBFC02BAF9B}"/>
            </a:ext>
          </a:extLst>
        </xdr:cNvPr>
        <xdr:cNvSpPr txBox="1">
          <a:spLocks noChangeArrowheads="1"/>
        </xdr:cNvSpPr>
      </xdr:nvSpPr>
      <xdr:spPr bwMode="auto">
        <a:xfrm>
          <a:off x="381000" y="10296525"/>
          <a:ext cx="390525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B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=</a:t>
          </a:r>
        </a:p>
      </xdr:txBody>
    </xdr:sp>
    <xdr:clientData/>
  </xdr:twoCellAnchor>
  <xdr:twoCellAnchor>
    <xdr:from>
      <xdr:col>2</xdr:col>
      <xdr:colOff>142875</xdr:colOff>
      <xdr:row>56</xdr:row>
      <xdr:rowOff>142875</xdr:rowOff>
    </xdr:from>
    <xdr:to>
      <xdr:col>2</xdr:col>
      <xdr:colOff>443150</xdr:colOff>
      <xdr:row>58</xdr:row>
      <xdr:rowOff>49583</xdr:rowOff>
    </xdr:to>
    <xdr:sp macro="" textlink="">
      <xdr:nvSpPr>
        <xdr:cNvPr id="24" name="Text Box 119">
          <a:extLst>
            <a:ext uri="{FF2B5EF4-FFF2-40B4-BE49-F238E27FC236}">
              <a16:creationId xmlns:a16="http://schemas.microsoft.com/office/drawing/2014/main" id="{EB6E01BF-1090-D821-7D3A-7270B8372C37}"/>
            </a:ext>
          </a:extLst>
        </xdr:cNvPr>
        <xdr:cNvSpPr txBox="1">
          <a:spLocks noChangeArrowheads="1"/>
        </xdr:cNvSpPr>
      </xdr:nvSpPr>
      <xdr:spPr bwMode="auto">
        <a:xfrm>
          <a:off x="2219325" y="10201275"/>
          <a:ext cx="2952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Symbol"/>
            </a:rPr>
            <a:t>S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Q</a:t>
          </a:r>
        </a:p>
      </xdr:txBody>
    </xdr:sp>
    <xdr:clientData/>
  </xdr:twoCellAnchor>
  <xdr:twoCellAnchor>
    <xdr:from>
      <xdr:col>1</xdr:col>
      <xdr:colOff>1272540</xdr:colOff>
      <xdr:row>52</xdr:row>
      <xdr:rowOff>45720</xdr:rowOff>
    </xdr:from>
    <xdr:to>
      <xdr:col>1</xdr:col>
      <xdr:colOff>1447800</xdr:colOff>
      <xdr:row>52</xdr:row>
      <xdr:rowOff>121920</xdr:rowOff>
    </xdr:to>
    <xdr:sp macro="" textlink="">
      <xdr:nvSpPr>
        <xdr:cNvPr id="5023" name="AutoShape 136">
          <a:extLst>
            <a:ext uri="{FF2B5EF4-FFF2-40B4-BE49-F238E27FC236}">
              <a16:creationId xmlns:a16="http://schemas.microsoft.com/office/drawing/2014/main" id="{FCF84B57-B42F-AE52-64DD-7857C60C7BF8}"/>
            </a:ext>
          </a:extLst>
        </xdr:cNvPr>
        <xdr:cNvSpPr>
          <a:spLocks noChangeArrowheads="1"/>
        </xdr:cNvSpPr>
      </xdr:nvSpPr>
      <xdr:spPr bwMode="auto">
        <a:xfrm>
          <a:off x="1684020" y="9479280"/>
          <a:ext cx="175260" cy="76200"/>
        </a:xfrm>
        <a:prstGeom prst="rightArrow">
          <a:avLst>
            <a:gd name="adj1" fmla="val 50000"/>
            <a:gd name="adj2" fmla="val 57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449580</xdr:colOff>
      <xdr:row>48</xdr:row>
      <xdr:rowOff>106680</xdr:rowOff>
    </xdr:from>
    <xdr:to>
      <xdr:col>2</xdr:col>
      <xdr:colOff>662940</xdr:colOff>
      <xdr:row>48</xdr:row>
      <xdr:rowOff>106680</xdr:rowOff>
    </xdr:to>
    <xdr:sp macro="" textlink="">
      <xdr:nvSpPr>
        <xdr:cNvPr id="5024" name="Line 137">
          <a:extLst>
            <a:ext uri="{FF2B5EF4-FFF2-40B4-BE49-F238E27FC236}">
              <a16:creationId xmlns:a16="http://schemas.microsoft.com/office/drawing/2014/main" id="{BC439CDF-2334-65F9-D2D5-C5A1161114BD}"/>
            </a:ext>
          </a:extLst>
        </xdr:cNvPr>
        <xdr:cNvSpPr>
          <a:spLocks noChangeShapeType="1"/>
        </xdr:cNvSpPr>
      </xdr:nvSpPr>
      <xdr:spPr bwMode="auto">
        <a:xfrm flipV="1">
          <a:off x="2583180" y="8785860"/>
          <a:ext cx="2133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335280</xdr:colOff>
      <xdr:row>38</xdr:row>
      <xdr:rowOff>7620</xdr:rowOff>
    </xdr:from>
    <xdr:to>
      <xdr:col>10</xdr:col>
      <xdr:colOff>381000</xdr:colOff>
      <xdr:row>48</xdr:row>
      <xdr:rowOff>38100</xdr:rowOff>
    </xdr:to>
    <xdr:pic>
      <xdr:nvPicPr>
        <xdr:cNvPr id="5025" name="Picture 140">
          <a:extLst>
            <a:ext uri="{FF2B5EF4-FFF2-40B4-BE49-F238E27FC236}">
              <a16:creationId xmlns:a16="http://schemas.microsoft.com/office/drawing/2014/main" id="{10D26B78-4C9E-221B-D93E-233B6EF31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4040" y="6819900"/>
          <a:ext cx="1905000" cy="1897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68580</xdr:colOff>
      <xdr:row>1</xdr:row>
      <xdr:rowOff>228600</xdr:rowOff>
    </xdr:from>
    <xdr:to>
      <xdr:col>9</xdr:col>
      <xdr:colOff>205740</xdr:colOff>
      <xdr:row>16</xdr:row>
      <xdr:rowOff>137160</xdr:rowOff>
    </xdr:to>
    <xdr:pic>
      <xdr:nvPicPr>
        <xdr:cNvPr id="5026" name="Picture 142" descr="Sag Analysis">
          <a:extLst>
            <a:ext uri="{FF2B5EF4-FFF2-40B4-BE49-F238E27FC236}">
              <a16:creationId xmlns:a16="http://schemas.microsoft.com/office/drawing/2014/main" id="{E585E330-5FC1-4436-D427-49B984828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875"/>
        <a:stretch>
          <a:fillRect/>
        </a:stretch>
      </xdr:blipFill>
      <xdr:spPr bwMode="auto">
        <a:xfrm>
          <a:off x="480060" y="495300"/>
          <a:ext cx="6278880" cy="2522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452755</xdr:colOff>
      <xdr:row>24</xdr:row>
      <xdr:rowOff>38100</xdr:rowOff>
    </xdr:from>
    <xdr:to>
      <xdr:col>1</xdr:col>
      <xdr:colOff>675262</xdr:colOff>
      <xdr:row>27</xdr:row>
      <xdr:rowOff>145471</xdr:rowOff>
    </xdr:to>
    <xdr:sp macro="" textlink="" fLocksText="0">
      <xdr:nvSpPr>
        <xdr:cNvPr id="29" name="Text Box 143">
          <a:extLst>
            <a:ext uri="{FF2B5EF4-FFF2-40B4-BE49-F238E27FC236}">
              <a16:creationId xmlns:a16="http://schemas.microsoft.com/office/drawing/2014/main" id="{A38AA4BE-3F30-CDE4-6465-7CBE9A9EEF6B}"/>
            </a:ext>
          </a:extLst>
        </xdr:cNvPr>
        <xdr:cNvSpPr txBox="1">
          <a:spLocks noChangeArrowheads="1"/>
        </xdr:cNvSpPr>
      </xdr:nvSpPr>
      <xdr:spPr bwMode="auto">
        <a:xfrm>
          <a:off x="847725" y="4114800"/>
          <a:ext cx="20955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0" tIns="27432" rIns="36576" bIns="27432" anchor="b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Station</a:t>
          </a:r>
        </a:p>
      </xdr:txBody>
    </xdr:sp>
    <xdr:clientData/>
  </xdr:twoCellAnchor>
  <xdr:twoCellAnchor>
    <xdr:from>
      <xdr:col>1</xdr:col>
      <xdr:colOff>749300</xdr:colOff>
      <xdr:row>20</xdr:row>
      <xdr:rowOff>145415</xdr:rowOff>
    </xdr:from>
    <xdr:to>
      <xdr:col>1</xdr:col>
      <xdr:colOff>964072</xdr:colOff>
      <xdr:row>28</xdr:row>
      <xdr:rowOff>29</xdr:rowOff>
    </xdr:to>
    <xdr:sp macro="" textlink="" fLocksText="0">
      <xdr:nvSpPr>
        <xdr:cNvPr id="30" name="Text Box 144">
          <a:extLst>
            <a:ext uri="{FF2B5EF4-FFF2-40B4-BE49-F238E27FC236}">
              <a16:creationId xmlns:a16="http://schemas.microsoft.com/office/drawing/2014/main" id="{B0AE6102-18DD-FC51-2EE6-F4FDC4CCEA46}"/>
            </a:ext>
          </a:extLst>
        </xdr:cNvPr>
        <xdr:cNvSpPr txBox="1">
          <a:spLocks noChangeArrowheads="1"/>
        </xdr:cNvSpPr>
      </xdr:nvSpPr>
      <xdr:spPr bwMode="auto">
        <a:xfrm>
          <a:off x="1123950" y="3571875"/>
          <a:ext cx="209550" cy="1152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0" tIns="27432" rIns="36576" bIns="27432" anchor="b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Inlet Elevation</a:t>
          </a:r>
        </a:p>
      </xdr:txBody>
    </xdr:sp>
    <xdr:clientData/>
  </xdr:twoCellAnchor>
  <xdr:twoCellAnchor>
    <xdr:from>
      <xdr:col>1</xdr:col>
      <xdr:colOff>782955</xdr:colOff>
      <xdr:row>16</xdr:row>
      <xdr:rowOff>162560</xdr:rowOff>
    </xdr:from>
    <xdr:to>
      <xdr:col>1</xdr:col>
      <xdr:colOff>985280</xdr:colOff>
      <xdr:row>20</xdr:row>
      <xdr:rowOff>69240</xdr:rowOff>
    </xdr:to>
    <xdr:sp macro="" textlink="" fLocksText="0">
      <xdr:nvSpPr>
        <xdr:cNvPr id="31" name="Text Box 145">
          <a:extLst>
            <a:ext uri="{FF2B5EF4-FFF2-40B4-BE49-F238E27FC236}">
              <a16:creationId xmlns:a16="http://schemas.microsoft.com/office/drawing/2014/main" id="{07FA9090-4270-D844-B37B-5691F98BCF12}"/>
            </a:ext>
          </a:extLst>
        </xdr:cNvPr>
        <xdr:cNvSpPr txBox="1">
          <a:spLocks noChangeArrowheads="1"/>
        </xdr:cNvSpPr>
      </xdr:nvSpPr>
      <xdr:spPr bwMode="auto">
        <a:xfrm>
          <a:off x="1152525" y="2933700"/>
          <a:ext cx="209550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0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18288" tIns="0" rIns="0" bIns="0" anchor="ctr" upright="1"/>
        <a:lstStyle/>
        <a:p>
          <a:pPr algn="l" rtl="0">
            <a:defRPr sz="1000"/>
          </a:pPr>
          <a:endParaRPr lang="en-US"/>
        </a:p>
      </xdr:txBody>
    </xdr:sp>
    <xdr:clientData/>
  </xdr:twoCellAnchor>
  <xdr:twoCellAnchor>
    <xdr:from>
      <xdr:col>2</xdr:col>
      <xdr:colOff>11430</xdr:colOff>
      <xdr:row>24</xdr:row>
      <xdr:rowOff>47625</xdr:rowOff>
    </xdr:from>
    <xdr:to>
      <xdr:col>2</xdr:col>
      <xdr:colOff>234047</xdr:colOff>
      <xdr:row>27</xdr:row>
      <xdr:rowOff>162757</xdr:rowOff>
    </xdr:to>
    <xdr:sp macro="" textlink="" fLocksText="0">
      <xdr:nvSpPr>
        <xdr:cNvPr id="32" name="Text Box 146">
          <a:extLst>
            <a:ext uri="{FF2B5EF4-FFF2-40B4-BE49-F238E27FC236}">
              <a16:creationId xmlns:a16="http://schemas.microsoft.com/office/drawing/2014/main" id="{6B3D1614-33A7-021F-6BD6-7992BDCD31B6}"/>
            </a:ext>
          </a:extLst>
        </xdr:cNvPr>
        <xdr:cNvSpPr txBox="1">
          <a:spLocks noChangeArrowheads="1"/>
        </xdr:cNvSpPr>
      </xdr:nvSpPr>
      <xdr:spPr bwMode="auto">
        <a:xfrm>
          <a:off x="2095500" y="4124325"/>
          <a:ext cx="20955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0" tIns="27432" rIns="36576" bIns="27432" anchor="b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Station</a:t>
          </a:r>
        </a:p>
      </xdr:txBody>
    </xdr:sp>
    <xdr:clientData/>
  </xdr:twoCellAnchor>
  <xdr:twoCellAnchor>
    <xdr:from>
      <xdr:col>2</xdr:col>
      <xdr:colOff>328930</xdr:colOff>
      <xdr:row>20</xdr:row>
      <xdr:rowOff>145415</xdr:rowOff>
    </xdr:from>
    <xdr:to>
      <xdr:col>2</xdr:col>
      <xdr:colOff>552826</xdr:colOff>
      <xdr:row>28</xdr:row>
      <xdr:rowOff>29</xdr:rowOff>
    </xdr:to>
    <xdr:sp macro="" textlink="" fLocksText="0">
      <xdr:nvSpPr>
        <xdr:cNvPr id="33" name="Text Box 147">
          <a:extLst>
            <a:ext uri="{FF2B5EF4-FFF2-40B4-BE49-F238E27FC236}">
              <a16:creationId xmlns:a16="http://schemas.microsoft.com/office/drawing/2014/main" id="{4BE130CC-9C1B-442C-09E6-0FDA9079BC3C}"/>
            </a:ext>
          </a:extLst>
        </xdr:cNvPr>
        <xdr:cNvSpPr txBox="1">
          <a:spLocks noChangeArrowheads="1"/>
        </xdr:cNvSpPr>
      </xdr:nvSpPr>
      <xdr:spPr bwMode="auto">
        <a:xfrm>
          <a:off x="2400300" y="3571875"/>
          <a:ext cx="209550" cy="1152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0" tIns="27432" rIns="36576" bIns="27432" anchor="b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Inlet Elevation</a:t>
          </a:r>
        </a:p>
      </xdr:txBody>
    </xdr:sp>
    <xdr:clientData/>
  </xdr:twoCellAnchor>
  <xdr:twoCellAnchor>
    <xdr:from>
      <xdr:col>2</xdr:col>
      <xdr:colOff>328930</xdr:colOff>
      <xdr:row>16</xdr:row>
      <xdr:rowOff>162560</xdr:rowOff>
    </xdr:from>
    <xdr:to>
      <xdr:col>2</xdr:col>
      <xdr:colOff>552826</xdr:colOff>
      <xdr:row>20</xdr:row>
      <xdr:rowOff>69240</xdr:rowOff>
    </xdr:to>
    <xdr:sp macro="" textlink="" fLocksText="0">
      <xdr:nvSpPr>
        <xdr:cNvPr id="34" name="Text Box 148">
          <a:extLst>
            <a:ext uri="{FF2B5EF4-FFF2-40B4-BE49-F238E27FC236}">
              <a16:creationId xmlns:a16="http://schemas.microsoft.com/office/drawing/2014/main" id="{2F578044-D469-9F38-41FD-46FF29823423}"/>
            </a:ext>
          </a:extLst>
        </xdr:cNvPr>
        <xdr:cNvSpPr txBox="1">
          <a:spLocks noChangeArrowheads="1"/>
        </xdr:cNvSpPr>
      </xdr:nvSpPr>
      <xdr:spPr bwMode="auto">
        <a:xfrm>
          <a:off x="2400300" y="2933700"/>
          <a:ext cx="209550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0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18288" tIns="0" rIns="0" bIns="0" anchor="ctr" upright="1"/>
        <a:lstStyle/>
        <a:p>
          <a:pPr algn="l" rtl="0">
            <a:defRPr sz="1000"/>
          </a:pPr>
          <a:endParaRPr lang="en-US"/>
        </a:p>
      </xdr:txBody>
    </xdr:sp>
    <xdr:clientData/>
  </xdr:twoCellAnchor>
  <xdr:twoCellAnchor>
    <xdr:from>
      <xdr:col>4</xdr:col>
      <xdr:colOff>0</xdr:colOff>
      <xdr:row>16</xdr:row>
      <xdr:rowOff>145415</xdr:rowOff>
    </xdr:from>
    <xdr:to>
      <xdr:col>4</xdr:col>
      <xdr:colOff>214209</xdr:colOff>
      <xdr:row>20</xdr:row>
      <xdr:rowOff>78740</xdr:rowOff>
    </xdr:to>
    <xdr:sp macro="" textlink="" fLocksText="0">
      <xdr:nvSpPr>
        <xdr:cNvPr id="35" name="Text Box 149">
          <a:extLst>
            <a:ext uri="{FF2B5EF4-FFF2-40B4-BE49-F238E27FC236}">
              <a16:creationId xmlns:a16="http://schemas.microsoft.com/office/drawing/2014/main" id="{8FF57F19-40CB-5709-F27B-83B565FEFCAA}"/>
            </a:ext>
          </a:extLst>
        </xdr:cNvPr>
        <xdr:cNvSpPr txBox="1">
          <a:spLocks noChangeArrowheads="1"/>
        </xdr:cNvSpPr>
      </xdr:nvSpPr>
      <xdr:spPr bwMode="auto">
        <a:xfrm>
          <a:off x="3352800" y="2924175"/>
          <a:ext cx="200025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0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36576" bIns="27432" anchor="ctr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661+53</a:t>
          </a:r>
        </a:p>
      </xdr:txBody>
    </xdr:sp>
    <xdr:clientData/>
  </xdr:twoCellAnchor>
  <xdr:twoCellAnchor>
    <xdr:from>
      <xdr:col>4</xdr:col>
      <xdr:colOff>38100</xdr:colOff>
      <xdr:row>24</xdr:row>
      <xdr:rowOff>47625</xdr:rowOff>
    </xdr:from>
    <xdr:to>
      <xdr:col>4</xdr:col>
      <xdr:colOff>239039</xdr:colOff>
      <xdr:row>27</xdr:row>
      <xdr:rowOff>162757</xdr:rowOff>
    </xdr:to>
    <xdr:sp macro="" textlink="" fLocksText="0">
      <xdr:nvSpPr>
        <xdr:cNvPr id="36" name="Text Box 150">
          <a:extLst>
            <a:ext uri="{FF2B5EF4-FFF2-40B4-BE49-F238E27FC236}">
              <a16:creationId xmlns:a16="http://schemas.microsoft.com/office/drawing/2014/main" id="{FFA5903E-7A3D-83BE-D069-B2CE7CE0142B}"/>
            </a:ext>
          </a:extLst>
        </xdr:cNvPr>
        <xdr:cNvSpPr txBox="1">
          <a:spLocks noChangeArrowheads="1"/>
        </xdr:cNvSpPr>
      </xdr:nvSpPr>
      <xdr:spPr bwMode="auto">
        <a:xfrm>
          <a:off x="3390900" y="4124325"/>
          <a:ext cx="20955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0" tIns="27432" rIns="36576" bIns="27432" anchor="b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Station</a:t>
          </a:r>
        </a:p>
      </xdr:txBody>
    </xdr:sp>
    <xdr:clientData/>
  </xdr:twoCellAnchor>
  <xdr:twoCellAnchor>
    <xdr:from>
      <xdr:col>4</xdr:col>
      <xdr:colOff>330200</xdr:colOff>
      <xdr:row>20</xdr:row>
      <xdr:rowOff>78740</xdr:rowOff>
    </xdr:from>
    <xdr:to>
      <xdr:col>4</xdr:col>
      <xdr:colOff>552645</xdr:colOff>
      <xdr:row>28</xdr:row>
      <xdr:rowOff>88943</xdr:rowOff>
    </xdr:to>
    <xdr:sp macro="" textlink="" fLocksText="0">
      <xdr:nvSpPr>
        <xdr:cNvPr id="37" name="Text Box 151">
          <a:extLst>
            <a:ext uri="{FF2B5EF4-FFF2-40B4-BE49-F238E27FC236}">
              <a16:creationId xmlns:a16="http://schemas.microsoft.com/office/drawing/2014/main" id="{BA844752-7442-2523-9559-27EE16C11BF3}"/>
            </a:ext>
          </a:extLst>
        </xdr:cNvPr>
        <xdr:cNvSpPr txBox="1">
          <a:spLocks noChangeArrowheads="1"/>
        </xdr:cNvSpPr>
      </xdr:nvSpPr>
      <xdr:spPr bwMode="auto">
        <a:xfrm>
          <a:off x="3676650" y="3505200"/>
          <a:ext cx="209550" cy="1314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0" tIns="27432" rIns="36576" bIns="27432" anchor="b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Inlet Elevation</a:t>
          </a:r>
        </a:p>
      </xdr:txBody>
    </xdr:sp>
    <xdr:clientData/>
  </xdr:twoCellAnchor>
  <xdr:twoCellAnchor>
    <xdr:from>
      <xdr:col>6</xdr:col>
      <xdr:colOff>49530</xdr:colOff>
      <xdr:row>16</xdr:row>
      <xdr:rowOff>133985</xdr:rowOff>
    </xdr:from>
    <xdr:to>
      <xdr:col>6</xdr:col>
      <xdr:colOff>262435</xdr:colOff>
      <xdr:row>20</xdr:row>
      <xdr:rowOff>50774</xdr:rowOff>
    </xdr:to>
    <xdr:sp macro="" textlink="" fLocksText="0">
      <xdr:nvSpPr>
        <xdr:cNvPr id="38" name="Text Box 152">
          <a:extLst>
            <a:ext uri="{FF2B5EF4-FFF2-40B4-BE49-F238E27FC236}">
              <a16:creationId xmlns:a16="http://schemas.microsoft.com/office/drawing/2014/main" id="{B36698AC-877A-171B-EFE0-5EBDB87F753F}"/>
            </a:ext>
          </a:extLst>
        </xdr:cNvPr>
        <xdr:cNvSpPr txBox="1">
          <a:spLocks noChangeArrowheads="1"/>
        </xdr:cNvSpPr>
      </xdr:nvSpPr>
      <xdr:spPr bwMode="auto">
        <a:xfrm>
          <a:off x="4629150" y="2905125"/>
          <a:ext cx="200025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0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36576" bIns="27432" anchor="ctr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662+05</a:t>
          </a:r>
        </a:p>
      </xdr:txBody>
    </xdr:sp>
    <xdr:clientData/>
  </xdr:twoCellAnchor>
  <xdr:twoCellAnchor>
    <xdr:from>
      <xdr:col>6</xdr:col>
      <xdr:colOff>386080</xdr:colOff>
      <xdr:row>20</xdr:row>
      <xdr:rowOff>47625</xdr:rowOff>
    </xdr:from>
    <xdr:to>
      <xdr:col>6</xdr:col>
      <xdr:colOff>595630</xdr:colOff>
      <xdr:row>28</xdr:row>
      <xdr:rowOff>69336</xdr:rowOff>
    </xdr:to>
    <xdr:sp macro="" textlink="" fLocksText="0">
      <xdr:nvSpPr>
        <xdr:cNvPr id="39" name="Text Box 153">
          <a:extLst>
            <a:ext uri="{FF2B5EF4-FFF2-40B4-BE49-F238E27FC236}">
              <a16:creationId xmlns:a16="http://schemas.microsoft.com/office/drawing/2014/main" id="{B27A42CF-6EA1-317B-9ACD-A97DB7D9BF05}"/>
            </a:ext>
          </a:extLst>
        </xdr:cNvPr>
        <xdr:cNvSpPr txBox="1">
          <a:spLocks noChangeArrowheads="1"/>
        </xdr:cNvSpPr>
      </xdr:nvSpPr>
      <xdr:spPr bwMode="auto">
        <a:xfrm>
          <a:off x="4953000" y="3476625"/>
          <a:ext cx="209550" cy="1314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0" tIns="27432" rIns="36576" bIns="27432" anchor="b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Inlet Elevation</a:t>
          </a:r>
        </a:p>
      </xdr:txBody>
    </xdr:sp>
    <xdr:clientData/>
  </xdr:twoCellAnchor>
  <xdr:twoCellAnchor>
    <xdr:from>
      <xdr:col>6</xdr:col>
      <xdr:colOff>104775</xdr:colOff>
      <xdr:row>24</xdr:row>
      <xdr:rowOff>0</xdr:rowOff>
    </xdr:from>
    <xdr:to>
      <xdr:col>6</xdr:col>
      <xdr:colOff>328671</xdr:colOff>
      <xdr:row>27</xdr:row>
      <xdr:rowOff>107371</xdr:rowOff>
    </xdr:to>
    <xdr:sp macro="" textlink="" fLocksText="0">
      <xdr:nvSpPr>
        <xdr:cNvPr id="40" name="Text Box 154">
          <a:extLst>
            <a:ext uri="{FF2B5EF4-FFF2-40B4-BE49-F238E27FC236}">
              <a16:creationId xmlns:a16="http://schemas.microsoft.com/office/drawing/2014/main" id="{A8798949-351B-2816-00D9-F89FD34E019D}"/>
            </a:ext>
          </a:extLst>
        </xdr:cNvPr>
        <xdr:cNvSpPr txBox="1">
          <a:spLocks noChangeArrowheads="1"/>
        </xdr:cNvSpPr>
      </xdr:nvSpPr>
      <xdr:spPr bwMode="auto">
        <a:xfrm>
          <a:off x="4676775" y="4076700"/>
          <a:ext cx="20955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0" tIns="27432" rIns="36576" bIns="27432" anchor="b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Station</a:t>
          </a:r>
        </a:p>
      </xdr:txBody>
    </xdr:sp>
    <xdr:clientData/>
  </xdr:twoCellAnchor>
  <xdr:twoCellAnchor>
    <xdr:from>
      <xdr:col>8</xdr:col>
      <xdr:colOff>441325</xdr:colOff>
      <xdr:row>16</xdr:row>
      <xdr:rowOff>133985</xdr:rowOff>
    </xdr:from>
    <xdr:to>
      <xdr:col>9</xdr:col>
      <xdr:colOff>11838</xdr:colOff>
      <xdr:row>20</xdr:row>
      <xdr:rowOff>50774</xdr:rowOff>
    </xdr:to>
    <xdr:sp macro="" textlink="" fLocksText="0">
      <xdr:nvSpPr>
        <xdr:cNvPr id="41" name="Text Box 155">
          <a:extLst>
            <a:ext uri="{FF2B5EF4-FFF2-40B4-BE49-F238E27FC236}">
              <a16:creationId xmlns:a16="http://schemas.microsoft.com/office/drawing/2014/main" id="{1E27C5E6-FF16-231A-D714-23AB9CBA6157}"/>
            </a:ext>
          </a:extLst>
        </xdr:cNvPr>
        <xdr:cNvSpPr txBox="1">
          <a:spLocks noChangeArrowheads="1"/>
        </xdr:cNvSpPr>
      </xdr:nvSpPr>
      <xdr:spPr bwMode="auto">
        <a:xfrm>
          <a:off x="6200775" y="2905125"/>
          <a:ext cx="200025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0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18288" tIns="0" rIns="0" bIns="0" anchor="ctr" upright="1"/>
        <a:lstStyle/>
        <a:p>
          <a:pPr algn="l" rtl="0">
            <a:defRPr sz="1000"/>
          </a:pPr>
          <a:endParaRPr lang="en-US"/>
        </a:p>
      </xdr:txBody>
    </xdr:sp>
    <xdr:clientData/>
  </xdr:twoCellAnchor>
  <xdr:twoCellAnchor>
    <xdr:from>
      <xdr:col>8</xdr:col>
      <xdr:colOff>424180</xdr:colOff>
      <xdr:row>20</xdr:row>
      <xdr:rowOff>129540</xdr:rowOff>
    </xdr:from>
    <xdr:to>
      <xdr:col>9</xdr:col>
      <xdr:colOff>11753</xdr:colOff>
      <xdr:row>27</xdr:row>
      <xdr:rowOff>162627</xdr:rowOff>
    </xdr:to>
    <xdr:sp macro="" textlink="" fLocksText="0">
      <xdr:nvSpPr>
        <xdr:cNvPr id="42" name="Text Box 156">
          <a:extLst>
            <a:ext uri="{FF2B5EF4-FFF2-40B4-BE49-F238E27FC236}">
              <a16:creationId xmlns:a16="http://schemas.microsoft.com/office/drawing/2014/main" id="{59E1EE60-8577-3FB0-2D54-F5A126754F06}"/>
            </a:ext>
          </a:extLst>
        </xdr:cNvPr>
        <xdr:cNvSpPr txBox="1">
          <a:spLocks noChangeArrowheads="1"/>
        </xdr:cNvSpPr>
      </xdr:nvSpPr>
      <xdr:spPr bwMode="auto">
        <a:xfrm>
          <a:off x="6191250" y="3562350"/>
          <a:ext cx="209550" cy="1152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0" tIns="27432" rIns="36576" bIns="27432" anchor="b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Inlet Elevation</a:t>
          </a:r>
        </a:p>
      </xdr:txBody>
    </xdr:sp>
    <xdr:clientData/>
  </xdr:twoCellAnchor>
  <xdr:twoCellAnchor>
    <xdr:from>
      <xdr:col>8</xdr:col>
      <xdr:colOff>157480</xdr:colOff>
      <xdr:row>24</xdr:row>
      <xdr:rowOff>9525</xdr:rowOff>
    </xdr:from>
    <xdr:to>
      <xdr:col>8</xdr:col>
      <xdr:colOff>368495</xdr:colOff>
      <xdr:row>27</xdr:row>
      <xdr:rowOff>124657</xdr:rowOff>
    </xdr:to>
    <xdr:sp macro="" textlink="" fLocksText="0">
      <xdr:nvSpPr>
        <xdr:cNvPr id="43" name="Text Box 157">
          <a:extLst>
            <a:ext uri="{FF2B5EF4-FFF2-40B4-BE49-F238E27FC236}">
              <a16:creationId xmlns:a16="http://schemas.microsoft.com/office/drawing/2014/main" id="{DE7434ED-CD93-024D-D8DF-1E8665C2CCD6}"/>
            </a:ext>
          </a:extLst>
        </xdr:cNvPr>
        <xdr:cNvSpPr txBox="1">
          <a:spLocks noChangeArrowheads="1"/>
        </xdr:cNvSpPr>
      </xdr:nvSpPr>
      <xdr:spPr bwMode="auto">
        <a:xfrm>
          <a:off x="5924550" y="4086225"/>
          <a:ext cx="20955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0" tIns="27432" rIns="36576" bIns="27432" anchor="b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Station</a:t>
          </a:r>
        </a:p>
      </xdr:txBody>
    </xdr:sp>
    <xdr:clientData/>
  </xdr:twoCellAnchor>
  <xdr:twoCellAnchor>
    <xdr:from>
      <xdr:col>1</xdr:col>
      <xdr:colOff>83820</xdr:colOff>
      <xdr:row>20</xdr:row>
      <xdr:rowOff>68580</xdr:rowOff>
    </xdr:from>
    <xdr:to>
      <xdr:col>12</xdr:col>
      <xdr:colOff>495300</xdr:colOff>
      <xdr:row>20</xdr:row>
      <xdr:rowOff>68580</xdr:rowOff>
    </xdr:to>
    <xdr:cxnSp macro="">
      <xdr:nvCxnSpPr>
        <xdr:cNvPr id="5042" name="Straight Connector 2">
          <a:extLst>
            <a:ext uri="{FF2B5EF4-FFF2-40B4-BE49-F238E27FC236}">
              <a16:creationId xmlns:a16="http://schemas.microsoft.com/office/drawing/2014/main" id="{595FEF30-7E7B-98DD-1DB0-7CC684AC8E63}"/>
            </a:ext>
          </a:extLst>
        </xdr:cNvPr>
        <xdr:cNvCxnSpPr>
          <a:cxnSpLocks noChangeShapeType="1"/>
        </xdr:cNvCxnSpPr>
      </xdr:nvCxnSpPr>
      <xdr:spPr bwMode="auto">
        <a:xfrm>
          <a:off x="495300" y="3619500"/>
          <a:ext cx="8907780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238760</xdr:colOff>
      <xdr:row>48</xdr:row>
      <xdr:rowOff>152400</xdr:rowOff>
    </xdr:from>
    <xdr:to>
      <xdr:col>1</xdr:col>
      <xdr:colOff>1310279</xdr:colOff>
      <xdr:row>52</xdr:row>
      <xdr:rowOff>38100</xdr:rowOff>
    </xdr:to>
    <xdr:sp macro="" textlink="">
      <xdr:nvSpPr>
        <xdr:cNvPr id="1029" name="Text 5">
          <a:extLst>
            <a:ext uri="{FF2B5EF4-FFF2-40B4-BE49-F238E27FC236}">
              <a16:creationId xmlns:a16="http://schemas.microsoft.com/office/drawing/2014/main" id="{BE760C29-C530-51FC-0D82-55B006F2954E}"/>
            </a:ext>
          </a:extLst>
        </xdr:cNvPr>
        <xdr:cNvSpPr txBox="1">
          <a:spLocks noChangeArrowheads="1"/>
        </xdr:cNvSpPr>
      </xdr:nvSpPr>
      <xdr:spPr bwMode="auto">
        <a:xfrm>
          <a:off x="247650" y="8686800"/>
          <a:ext cx="14192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Effective Perimeter of  Grate Inlets (reduced by 50% for plugging)</a:t>
          </a:r>
        </a:p>
      </xdr:txBody>
    </xdr:sp>
    <xdr:clientData/>
  </xdr:twoCellAnchor>
  <xdr:twoCellAnchor>
    <xdr:from>
      <xdr:col>1</xdr:col>
      <xdr:colOff>1546860</xdr:colOff>
      <xdr:row>49</xdr:row>
      <xdr:rowOff>45720</xdr:rowOff>
    </xdr:from>
    <xdr:to>
      <xdr:col>1</xdr:col>
      <xdr:colOff>1546860</xdr:colOff>
      <xdr:row>51</xdr:row>
      <xdr:rowOff>190500</xdr:rowOff>
    </xdr:to>
    <xdr:sp macro="" textlink="">
      <xdr:nvSpPr>
        <xdr:cNvPr id="7291" name="Line 7">
          <a:extLst>
            <a:ext uri="{FF2B5EF4-FFF2-40B4-BE49-F238E27FC236}">
              <a16:creationId xmlns:a16="http://schemas.microsoft.com/office/drawing/2014/main" id="{8543C9FD-846B-D7E5-87B8-F308789E53E9}"/>
            </a:ext>
          </a:extLst>
        </xdr:cNvPr>
        <xdr:cNvSpPr>
          <a:spLocks noChangeShapeType="1"/>
        </xdr:cNvSpPr>
      </xdr:nvSpPr>
      <xdr:spPr bwMode="auto">
        <a:xfrm flipH="1">
          <a:off x="1958340" y="8884920"/>
          <a:ext cx="0" cy="5410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1546860</xdr:colOff>
      <xdr:row>49</xdr:row>
      <xdr:rowOff>45720</xdr:rowOff>
    </xdr:from>
    <xdr:to>
      <xdr:col>1</xdr:col>
      <xdr:colOff>1645920</xdr:colOff>
      <xdr:row>49</xdr:row>
      <xdr:rowOff>45720</xdr:rowOff>
    </xdr:to>
    <xdr:sp macro="" textlink="">
      <xdr:nvSpPr>
        <xdr:cNvPr id="7292" name="Line 8">
          <a:extLst>
            <a:ext uri="{FF2B5EF4-FFF2-40B4-BE49-F238E27FC236}">
              <a16:creationId xmlns:a16="http://schemas.microsoft.com/office/drawing/2014/main" id="{0C5D25D2-6482-5C41-AACF-B3918B7C4FE9}"/>
            </a:ext>
          </a:extLst>
        </xdr:cNvPr>
        <xdr:cNvSpPr>
          <a:spLocks noChangeShapeType="1"/>
        </xdr:cNvSpPr>
      </xdr:nvSpPr>
      <xdr:spPr bwMode="auto">
        <a:xfrm flipH="1">
          <a:off x="1958340" y="8884920"/>
          <a:ext cx="990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1546860</xdr:colOff>
      <xdr:row>51</xdr:row>
      <xdr:rowOff>190500</xdr:rowOff>
    </xdr:from>
    <xdr:to>
      <xdr:col>1</xdr:col>
      <xdr:colOff>1645920</xdr:colOff>
      <xdr:row>51</xdr:row>
      <xdr:rowOff>190500</xdr:rowOff>
    </xdr:to>
    <xdr:sp macro="" textlink="">
      <xdr:nvSpPr>
        <xdr:cNvPr id="7293" name="Line 9">
          <a:extLst>
            <a:ext uri="{FF2B5EF4-FFF2-40B4-BE49-F238E27FC236}">
              <a16:creationId xmlns:a16="http://schemas.microsoft.com/office/drawing/2014/main" id="{A719200C-7926-60F3-1E1B-14FF74BC6AE2}"/>
            </a:ext>
          </a:extLst>
        </xdr:cNvPr>
        <xdr:cNvSpPr>
          <a:spLocks noChangeShapeType="1"/>
        </xdr:cNvSpPr>
      </xdr:nvSpPr>
      <xdr:spPr bwMode="auto">
        <a:xfrm>
          <a:off x="1958340" y="9425940"/>
          <a:ext cx="990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438150</xdr:colOff>
      <xdr:row>28</xdr:row>
      <xdr:rowOff>50800</xdr:rowOff>
    </xdr:from>
    <xdr:to>
      <xdr:col>6</xdr:col>
      <xdr:colOff>284002</xdr:colOff>
      <xdr:row>29</xdr:row>
      <xdr:rowOff>53720</xdr:rowOff>
    </xdr:to>
    <xdr:sp macro="" textlink="">
      <xdr:nvSpPr>
        <xdr:cNvPr id="1050" name="Text 26">
          <a:extLst>
            <a:ext uri="{FF2B5EF4-FFF2-40B4-BE49-F238E27FC236}">
              <a16:creationId xmlns:a16="http://schemas.microsoft.com/office/drawing/2014/main" id="{2F536EF3-F59A-AE09-B44A-EFA787AA0616}"/>
            </a:ext>
          </a:extLst>
        </xdr:cNvPr>
        <xdr:cNvSpPr txBox="1">
          <a:spLocks noChangeArrowheads="1"/>
        </xdr:cNvSpPr>
      </xdr:nvSpPr>
      <xdr:spPr bwMode="auto">
        <a:xfrm>
          <a:off x="2571750" y="4942840"/>
          <a:ext cx="2406172" cy="1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Enter values in the yellow colored cells</a:t>
          </a:r>
        </a:p>
      </xdr:txBody>
    </xdr:sp>
    <xdr:clientData fPrintsWithSheet="0"/>
  </xdr:twoCellAnchor>
  <xdr:twoCellAnchor editAs="oneCell">
    <xdr:from>
      <xdr:col>1</xdr:col>
      <xdr:colOff>11430</xdr:colOff>
      <xdr:row>34</xdr:row>
      <xdr:rowOff>28575</xdr:rowOff>
    </xdr:from>
    <xdr:to>
      <xdr:col>1</xdr:col>
      <xdr:colOff>1127813</xdr:colOff>
      <xdr:row>36</xdr:row>
      <xdr:rowOff>0</xdr:rowOff>
    </xdr:to>
    <xdr:sp macro="" textlink="">
      <xdr:nvSpPr>
        <xdr:cNvPr id="1056" name="Text 5">
          <a:extLst>
            <a:ext uri="{FF2B5EF4-FFF2-40B4-BE49-F238E27FC236}">
              <a16:creationId xmlns:a16="http://schemas.microsoft.com/office/drawing/2014/main" id="{E37E5954-6304-20DD-5ADB-1ACBB3BF7A94}"/>
            </a:ext>
          </a:extLst>
        </xdr:cNvPr>
        <xdr:cNvSpPr txBox="1">
          <a:spLocks noChangeArrowheads="1"/>
        </xdr:cNvSpPr>
      </xdr:nvSpPr>
      <xdr:spPr bwMode="auto">
        <a:xfrm>
          <a:off x="419100" y="5876925"/>
          <a:ext cx="10858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lnSpc>
              <a:spcPts val="10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50 yr. rainfall coefficients</a:t>
          </a:r>
        </a:p>
      </xdr:txBody>
    </xdr:sp>
    <xdr:clientData/>
  </xdr:twoCellAnchor>
  <xdr:twoCellAnchor>
    <xdr:from>
      <xdr:col>1</xdr:col>
      <xdr:colOff>1554480</xdr:colOff>
      <xdr:row>34</xdr:row>
      <xdr:rowOff>68580</xdr:rowOff>
    </xdr:from>
    <xdr:to>
      <xdr:col>1</xdr:col>
      <xdr:colOff>1554480</xdr:colOff>
      <xdr:row>35</xdr:row>
      <xdr:rowOff>167640</xdr:rowOff>
    </xdr:to>
    <xdr:sp macro="" textlink="">
      <xdr:nvSpPr>
        <xdr:cNvPr id="7296" name="Line 34">
          <a:extLst>
            <a:ext uri="{FF2B5EF4-FFF2-40B4-BE49-F238E27FC236}">
              <a16:creationId xmlns:a16="http://schemas.microsoft.com/office/drawing/2014/main" id="{20606C19-914A-4A1C-565F-15D2AD25F3F4}"/>
            </a:ext>
          </a:extLst>
        </xdr:cNvPr>
        <xdr:cNvSpPr>
          <a:spLocks noChangeShapeType="1"/>
        </xdr:cNvSpPr>
      </xdr:nvSpPr>
      <xdr:spPr bwMode="auto">
        <a:xfrm>
          <a:off x="1965960" y="6088380"/>
          <a:ext cx="0" cy="2971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1554480</xdr:colOff>
      <xdr:row>34</xdr:row>
      <xdr:rowOff>68580</xdr:rowOff>
    </xdr:from>
    <xdr:to>
      <xdr:col>1</xdr:col>
      <xdr:colOff>1638300</xdr:colOff>
      <xdr:row>34</xdr:row>
      <xdr:rowOff>68580</xdr:rowOff>
    </xdr:to>
    <xdr:sp macro="" textlink="">
      <xdr:nvSpPr>
        <xdr:cNvPr id="7297" name="Line 35">
          <a:extLst>
            <a:ext uri="{FF2B5EF4-FFF2-40B4-BE49-F238E27FC236}">
              <a16:creationId xmlns:a16="http://schemas.microsoft.com/office/drawing/2014/main" id="{EDC0B3C8-A270-6B77-7675-5CAA7DF2C7B4}"/>
            </a:ext>
          </a:extLst>
        </xdr:cNvPr>
        <xdr:cNvSpPr>
          <a:spLocks noChangeShapeType="1"/>
        </xdr:cNvSpPr>
      </xdr:nvSpPr>
      <xdr:spPr bwMode="auto">
        <a:xfrm>
          <a:off x="1965960" y="6088380"/>
          <a:ext cx="83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1554480</xdr:colOff>
      <xdr:row>35</xdr:row>
      <xdr:rowOff>167640</xdr:rowOff>
    </xdr:from>
    <xdr:to>
      <xdr:col>1</xdr:col>
      <xdr:colOff>1638300</xdr:colOff>
      <xdr:row>35</xdr:row>
      <xdr:rowOff>167640</xdr:rowOff>
    </xdr:to>
    <xdr:sp macro="" textlink="">
      <xdr:nvSpPr>
        <xdr:cNvPr id="7298" name="Line 36">
          <a:extLst>
            <a:ext uri="{FF2B5EF4-FFF2-40B4-BE49-F238E27FC236}">
              <a16:creationId xmlns:a16="http://schemas.microsoft.com/office/drawing/2014/main" id="{1520D0DF-DD2D-6F29-DB77-F0ECBAC4CED7}"/>
            </a:ext>
          </a:extLst>
        </xdr:cNvPr>
        <xdr:cNvSpPr>
          <a:spLocks noChangeShapeType="1"/>
        </xdr:cNvSpPr>
      </xdr:nvSpPr>
      <xdr:spPr bwMode="auto">
        <a:xfrm>
          <a:off x="1965960" y="6385560"/>
          <a:ext cx="83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0</xdr:colOff>
      <xdr:row>37</xdr:row>
      <xdr:rowOff>85725</xdr:rowOff>
    </xdr:from>
    <xdr:to>
      <xdr:col>1</xdr:col>
      <xdr:colOff>1658369</xdr:colOff>
      <xdr:row>39</xdr:row>
      <xdr:rowOff>9525</xdr:rowOff>
    </xdr:to>
    <xdr:sp macro="" textlink="">
      <xdr:nvSpPr>
        <xdr:cNvPr id="1063" name="Text 5">
          <a:extLst>
            <a:ext uri="{FF2B5EF4-FFF2-40B4-BE49-F238E27FC236}">
              <a16:creationId xmlns:a16="http://schemas.microsoft.com/office/drawing/2014/main" id="{C90723FA-7191-B728-DE65-EC9623631E25}"/>
            </a:ext>
          </a:extLst>
        </xdr:cNvPr>
        <xdr:cNvSpPr txBox="1">
          <a:spLocks noChangeArrowheads="1"/>
        </xdr:cNvSpPr>
      </xdr:nvSpPr>
      <xdr:spPr bwMode="auto">
        <a:xfrm>
          <a:off x="400050" y="6534150"/>
          <a:ext cx="16097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lnSpc>
              <a:spcPts val="10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Distance between last inlet and low point</a:t>
          </a:r>
        </a:p>
      </xdr:txBody>
    </xdr:sp>
    <xdr:clientData/>
  </xdr:twoCellAnchor>
  <xdr:twoCellAnchor>
    <xdr:from>
      <xdr:col>2</xdr:col>
      <xdr:colOff>0</xdr:colOff>
      <xdr:row>16</xdr:row>
      <xdr:rowOff>162560</xdr:rowOff>
    </xdr:from>
    <xdr:to>
      <xdr:col>2</xdr:col>
      <xdr:colOff>200939</xdr:colOff>
      <xdr:row>20</xdr:row>
      <xdr:rowOff>69240</xdr:rowOff>
    </xdr:to>
    <xdr:sp macro="" textlink="" fLocksText="0">
      <xdr:nvSpPr>
        <xdr:cNvPr id="1097" name="Text Box 73">
          <a:extLst>
            <a:ext uri="{FF2B5EF4-FFF2-40B4-BE49-F238E27FC236}">
              <a16:creationId xmlns:a16="http://schemas.microsoft.com/office/drawing/2014/main" id="{9DDEDC47-4051-3494-3E1C-8A281B3E7C07}"/>
            </a:ext>
          </a:extLst>
        </xdr:cNvPr>
        <xdr:cNvSpPr txBox="1">
          <a:spLocks noChangeArrowheads="1"/>
        </xdr:cNvSpPr>
      </xdr:nvSpPr>
      <xdr:spPr bwMode="auto">
        <a:xfrm>
          <a:off x="2076450" y="2933700"/>
          <a:ext cx="209550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0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36576" bIns="27432" anchor="ctr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661+10</a:t>
          </a:r>
        </a:p>
      </xdr:txBody>
    </xdr:sp>
    <xdr:clientData/>
  </xdr:twoCellAnchor>
  <xdr:twoCellAnchor>
    <xdr:from>
      <xdr:col>4</xdr:col>
      <xdr:colOff>330200</xdr:colOff>
      <xdr:row>16</xdr:row>
      <xdr:rowOff>145415</xdr:rowOff>
    </xdr:from>
    <xdr:to>
      <xdr:col>4</xdr:col>
      <xdr:colOff>528836</xdr:colOff>
      <xdr:row>20</xdr:row>
      <xdr:rowOff>78740</xdr:rowOff>
    </xdr:to>
    <xdr:sp macro="" textlink="" fLocksText="0">
      <xdr:nvSpPr>
        <xdr:cNvPr id="1099" name="Text Box 75">
          <a:extLst>
            <a:ext uri="{FF2B5EF4-FFF2-40B4-BE49-F238E27FC236}">
              <a16:creationId xmlns:a16="http://schemas.microsoft.com/office/drawing/2014/main" id="{7B6CE0BC-0AE5-030F-B0DE-07F44F251720}"/>
            </a:ext>
          </a:extLst>
        </xdr:cNvPr>
        <xdr:cNvSpPr txBox="1">
          <a:spLocks noChangeArrowheads="1"/>
        </xdr:cNvSpPr>
      </xdr:nvSpPr>
      <xdr:spPr bwMode="auto">
        <a:xfrm>
          <a:off x="3676650" y="2924175"/>
          <a:ext cx="200025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0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18288" tIns="0" rIns="0" bIns="0" anchor="ctr" upright="1"/>
        <a:lstStyle/>
        <a:p>
          <a:pPr algn="l" rtl="0">
            <a:defRPr sz="1000"/>
          </a:pPr>
          <a:endParaRPr lang="en-US"/>
        </a:p>
      </xdr:txBody>
    </xdr:sp>
    <xdr:clientData/>
  </xdr:twoCellAnchor>
  <xdr:twoCellAnchor>
    <xdr:from>
      <xdr:col>6</xdr:col>
      <xdr:colOff>386080</xdr:colOff>
      <xdr:row>16</xdr:row>
      <xdr:rowOff>133985</xdr:rowOff>
    </xdr:from>
    <xdr:to>
      <xdr:col>6</xdr:col>
      <xdr:colOff>593798</xdr:colOff>
      <xdr:row>20</xdr:row>
      <xdr:rowOff>50774</xdr:rowOff>
    </xdr:to>
    <xdr:sp macro="" textlink="" fLocksText="0">
      <xdr:nvSpPr>
        <xdr:cNvPr id="1100" name="Text Box 76">
          <a:extLst>
            <a:ext uri="{FF2B5EF4-FFF2-40B4-BE49-F238E27FC236}">
              <a16:creationId xmlns:a16="http://schemas.microsoft.com/office/drawing/2014/main" id="{5BFAEC2E-075B-2E67-E71A-764BD5991983}"/>
            </a:ext>
          </a:extLst>
        </xdr:cNvPr>
        <xdr:cNvSpPr txBox="1">
          <a:spLocks noChangeArrowheads="1"/>
        </xdr:cNvSpPr>
      </xdr:nvSpPr>
      <xdr:spPr bwMode="auto">
        <a:xfrm>
          <a:off x="4953000" y="2905125"/>
          <a:ext cx="200025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0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18288" tIns="0" rIns="0" bIns="0" anchor="ctr" upright="1"/>
        <a:lstStyle/>
        <a:p>
          <a:pPr algn="l" rtl="0">
            <a:defRPr sz="1000"/>
          </a:pPr>
          <a:endParaRPr lang="en-US"/>
        </a:p>
      </xdr:txBody>
    </xdr:sp>
    <xdr:clientData/>
  </xdr:twoCellAnchor>
  <xdr:twoCellAnchor>
    <xdr:from>
      <xdr:col>8</xdr:col>
      <xdr:colOff>114300</xdr:colOff>
      <xdr:row>16</xdr:row>
      <xdr:rowOff>133985</xdr:rowOff>
    </xdr:from>
    <xdr:to>
      <xdr:col>8</xdr:col>
      <xdr:colOff>328509</xdr:colOff>
      <xdr:row>20</xdr:row>
      <xdr:rowOff>50774</xdr:rowOff>
    </xdr:to>
    <xdr:sp macro="" textlink="" fLocksText="0">
      <xdr:nvSpPr>
        <xdr:cNvPr id="1101" name="Text Box 77">
          <a:extLst>
            <a:ext uri="{FF2B5EF4-FFF2-40B4-BE49-F238E27FC236}">
              <a16:creationId xmlns:a16="http://schemas.microsoft.com/office/drawing/2014/main" id="{80306F0E-3746-0980-C462-0A5C15D5D63D}"/>
            </a:ext>
          </a:extLst>
        </xdr:cNvPr>
        <xdr:cNvSpPr txBox="1">
          <a:spLocks noChangeArrowheads="1"/>
        </xdr:cNvSpPr>
      </xdr:nvSpPr>
      <xdr:spPr bwMode="auto">
        <a:xfrm>
          <a:off x="5886450" y="2905125"/>
          <a:ext cx="200025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0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36576" bIns="27432" anchor="ctr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663+50</a:t>
          </a:r>
        </a:p>
      </xdr:txBody>
    </xdr:sp>
    <xdr:clientData/>
  </xdr:twoCellAnchor>
  <xdr:twoCellAnchor>
    <xdr:from>
      <xdr:col>1</xdr:col>
      <xdr:colOff>438150</xdr:colOff>
      <xdr:row>16</xdr:row>
      <xdr:rowOff>124460</xdr:rowOff>
    </xdr:from>
    <xdr:to>
      <xdr:col>1</xdr:col>
      <xdr:colOff>639285</xdr:colOff>
      <xdr:row>20</xdr:row>
      <xdr:rowOff>50930</xdr:rowOff>
    </xdr:to>
    <xdr:sp macro="" textlink="" fLocksText="0">
      <xdr:nvSpPr>
        <xdr:cNvPr id="1103" name="Text Box 79">
          <a:extLst>
            <a:ext uri="{FF2B5EF4-FFF2-40B4-BE49-F238E27FC236}">
              <a16:creationId xmlns:a16="http://schemas.microsoft.com/office/drawing/2014/main" id="{B1982BBB-A022-F478-67F3-6A1D62A03CCB}"/>
            </a:ext>
          </a:extLst>
        </xdr:cNvPr>
        <xdr:cNvSpPr txBox="1">
          <a:spLocks noChangeArrowheads="1"/>
        </xdr:cNvSpPr>
      </xdr:nvSpPr>
      <xdr:spPr bwMode="auto">
        <a:xfrm>
          <a:off x="819150" y="2895600"/>
          <a:ext cx="20955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0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0" tIns="27432" rIns="36576" bIns="27432" anchor="b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660+10</a:t>
          </a:r>
        </a:p>
      </xdr:txBody>
    </xdr:sp>
    <xdr:clientData/>
  </xdr:twoCellAnchor>
  <xdr:twoCellAnchor editAs="absolute">
    <xdr:from>
      <xdr:col>9</xdr:col>
      <xdr:colOff>76200</xdr:colOff>
      <xdr:row>45</xdr:row>
      <xdr:rowOff>114300</xdr:rowOff>
    </xdr:from>
    <xdr:to>
      <xdr:col>10</xdr:col>
      <xdr:colOff>724673</xdr:colOff>
      <xdr:row>49</xdr:row>
      <xdr:rowOff>190500</xdr:rowOff>
    </xdr:to>
    <xdr:sp macro="" textlink="">
      <xdr:nvSpPr>
        <xdr:cNvPr id="1104" name="Text Box 80">
          <a:extLst>
            <a:ext uri="{FF2B5EF4-FFF2-40B4-BE49-F238E27FC236}">
              <a16:creationId xmlns:a16="http://schemas.microsoft.com/office/drawing/2014/main" id="{9EC60EA1-7D53-7987-631E-8DF2AA347B25}"/>
            </a:ext>
          </a:extLst>
        </xdr:cNvPr>
        <xdr:cNvSpPr txBox="1">
          <a:spLocks noChangeArrowheads="1"/>
        </xdr:cNvSpPr>
      </xdr:nvSpPr>
      <xdr:spPr bwMode="auto">
        <a:xfrm>
          <a:off x="6457950" y="8086725"/>
          <a:ext cx="1247775" cy="800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See Figure 5-5 in Hydraulics Manual 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for grate dimensions.</a:t>
          </a:r>
        </a:p>
      </xdr:txBody>
    </xdr:sp>
    <xdr:clientData/>
  </xdr:twoCellAnchor>
  <xdr:twoCellAnchor>
    <xdr:from>
      <xdr:col>1</xdr:col>
      <xdr:colOff>386080</xdr:colOff>
      <xdr:row>58</xdr:row>
      <xdr:rowOff>28575</xdr:rowOff>
    </xdr:from>
    <xdr:to>
      <xdr:col>4</xdr:col>
      <xdr:colOff>552452</xdr:colOff>
      <xdr:row>59</xdr:row>
      <xdr:rowOff>85725</xdr:rowOff>
    </xdr:to>
    <xdr:sp macro="" textlink="">
      <xdr:nvSpPr>
        <xdr:cNvPr id="1137" name="Text Box 113">
          <a:extLst>
            <a:ext uri="{FF2B5EF4-FFF2-40B4-BE49-F238E27FC236}">
              <a16:creationId xmlns:a16="http://schemas.microsoft.com/office/drawing/2014/main" id="{B8E7B106-A14E-5AC1-38BC-5ACB83230524}"/>
            </a:ext>
          </a:extLst>
        </xdr:cNvPr>
        <xdr:cNvSpPr txBox="1">
          <a:spLocks noChangeArrowheads="1"/>
        </xdr:cNvSpPr>
      </xdr:nvSpPr>
      <xdr:spPr bwMode="auto">
        <a:xfrm>
          <a:off x="781050" y="10448925"/>
          <a:ext cx="310515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C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WA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A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0.3536 + C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WB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B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 C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WB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 C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WC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C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0.3536</a:t>
          </a:r>
        </a:p>
      </xdr:txBody>
    </xdr:sp>
    <xdr:clientData/>
  </xdr:twoCellAnchor>
  <xdr:twoCellAnchor>
    <xdr:from>
      <xdr:col>0</xdr:col>
      <xdr:colOff>415925</xdr:colOff>
      <xdr:row>57</xdr:row>
      <xdr:rowOff>28575</xdr:rowOff>
    </xdr:from>
    <xdr:to>
      <xdr:col>0</xdr:col>
      <xdr:colOff>415925</xdr:colOff>
      <xdr:row>58</xdr:row>
      <xdr:rowOff>11506</xdr:rowOff>
    </xdr:to>
    <xdr:sp macro="" textlink="">
      <xdr:nvSpPr>
        <xdr:cNvPr id="1138" name="Text Box 114">
          <a:extLst>
            <a:ext uri="{FF2B5EF4-FFF2-40B4-BE49-F238E27FC236}">
              <a16:creationId xmlns:a16="http://schemas.microsoft.com/office/drawing/2014/main" id="{E26862F0-1126-0FAD-97FB-7EB6ED609321}"/>
            </a:ext>
          </a:extLst>
        </xdr:cNvPr>
        <xdr:cNvSpPr txBox="1">
          <a:spLocks noChangeArrowheads="1"/>
        </xdr:cNvSpPr>
      </xdr:nvSpPr>
      <xdr:spPr bwMode="auto">
        <a:xfrm>
          <a:off x="400050" y="10248900"/>
          <a:ext cx="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Symbol"/>
            </a:rPr>
            <a:t>S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Q</a:t>
          </a:r>
        </a:p>
      </xdr:txBody>
    </xdr:sp>
    <xdr:clientData/>
  </xdr:twoCellAnchor>
  <xdr:twoCellAnchor>
    <xdr:from>
      <xdr:col>1</xdr:col>
      <xdr:colOff>381000</xdr:colOff>
      <xdr:row>58</xdr:row>
      <xdr:rowOff>38100</xdr:rowOff>
    </xdr:from>
    <xdr:to>
      <xdr:col>4</xdr:col>
      <xdr:colOff>510540</xdr:colOff>
      <xdr:row>58</xdr:row>
      <xdr:rowOff>38100</xdr:rowOff>
    </xdr:to>
    <xdr:sp macro="" textlink="">
      <xdr:nvSpPr>
        <xdr:cNvPr id="7308" name="Line 115">
          <a:extLst>
            <a:ext uri="{FF2B5EF4-FFF2-40B4-BE49-F238E27FC236}">
              <a16:creationId xmlns:a16="http://schemas.microsoft.com/office/drawing/2014/main" id="{EDB32A8E-2FB1-8C0D-7410-0D287F0E20CB}"/>
            </a:ext>
          </a:extLst>
        </xdr:cNvPr>
        <xdr:cNvSpPr>
          <a:spLocks noChangeShapeType="1"/>
        </xdr:cNvSpPr>
      </xdr:nvSpPr>
      <xdr:spPr bwMode="auto">
        <a:xfrm>
          <a:off x="792480" y="10584180"/>
          <a:ext cx="3162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342900</xdr:colOff>
      <xdr:row>57</xdr:row>
      <xdr:rowOff>30480</xdr:rowOff>
    </xdr:from>
    <xdr:to>
      <xdr:col>4</xdr:col>
      <xdr:colOff>533400</xdr:colOff>
      <xdr:row>59</xdr:row>
      <xdr:rowOff>114300</xdr:rowOff>
    </xdr:to>
    <xdr:sp macro="" textlink="">
      <xdr:nvSpPr>
        <xdr:cNvPr id="7309" name="AutoShape 116">
          <a:extLst>
            <a:ext uri="{FF2B5EF4-FFF2-40B4-BE49-F238E27FC236}">
              <a16:creationId xmlns:a16="http://schemas.microsoft.com/office/drawing/2014/main" id="{2595B663-CF79-2BBB-0FB1-9405FC22A506}"/>
            </a:ext>
          </a:extLst>
        </xdr:cNvPr>
        <xdr:cNvSpPr>
          <a:spLocks noChangeArrowheads="1"/>
        </xdr:cNvSpPr>
      </xdr:nvSpPr>
      <xdr:spPr bwMode="auto">
        <a:xfrm>
          <a:off x="754380" y="10378440"/>
          <a:ext cx="3223260" cy="48006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528955</xdr:colOff>
      <xdr:row>56</xdr:row>
      <xdr:rowOff>85725</xdr:rowOff>
    </xdr:from>
    <xdr:to>
      <xdr:col>5</xdr:col>
      <xdr:colOff>338455</xdr:colOff>
      <xdr:row>58</xdr:row>
      <xdr:rowOff>133350</xdr:rowOff>
    </xdr:to>
    <xdr:sp macro="" textlink="">
      <xdr:nvSpPr>
        <xdr:cNvPr id="1141" name="Text Box 117">
          <a:extLst>
            <a:ext uri="{FF2B5EF4-FFF2-40B4-BE49-F238E27FC236}">
              <a16:creationId xmlns:a16="http://schemas.microsoft.com/office/drawing/2014/main" id="{96A78EE9-289A-E4B5-50E9-E816447DE769}"/>
            </a:ext>
          </a:extLst>
        </xdr:cNvPr>
        <xdr:cNvSpPr txBox="1">
          <a:spLocks noChangeArrowheads="1"/>
        </xdr:cNvSpPr>
      </xdr:nvSpPr>
      <xdr:spPr bwMode="auto">
        <a:xfrm>
          <a:off x="3876675" y="10144125"/>
          <a:ext cx="419100" cy="409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Arial"/>
              <a:cs typeface="Arial"/>
            </a:rPr>
            <a:t>2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/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3</a:t>
          </a:r>
        </a:p>
        <a:p>
          <a:pPr algn="l" rtl="0">
            <a:defRPr sz="1000"/>
          </a:pP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           </a:t>
          </a: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=</a:t>
          </a:r>
        </a:p>
      </xdr:txBody>
    </xdr:sp>
    <xdr:clientData/>
  </xdr:twoCellAnchor>
  <xdr:twoCellAnchor>
    <xdr:from>
      <xdr:col>0</xdr:col>
      <xdr:colOff>386080</xdr:colOff>
      <xdr:row>57</xdr:row>
      <xdr:rowOff>76200</xdr:rowOff>
    </xdr:from>
    <xdr:to>
      <xdr:col>1</xdr:col>
      <xdr:colOff>376555</xdr:colOff>
      <xdr:row>59</xdr:row>
      <xdr:rowOff>11515</xdr:rowOff>
    </xdr:to>
    <xdr:sp macro="" textlink="">
      <xdr:nvSpPr>
        <xdr:cNvPr id="1142" name="Text Box 118">
          <a:extLst>
            <a:ext uri="{FF2B5EF4-FFF2-40B4-BE49-F238E27FC236}">
              <a16:creationId xmlns:a16="http://schemas.microsoft.com/office/drawing/2014/main" id="{F6A5C7C4-FE23-7169-A71A-44E5DE9299AC}"/>
            </a:ext>
          </a:extLst>
        </xdr:cNvPr>
        <xdr:cNvSpPr txBox="1">
          <a:spLocks noChangeArrowheads="1"/>
        </xdr:cNvSpPr>
      </xdr:nvSpPr>
      <xdr:spPr bwMode="auto">
        <a:xfrm>
          <a:off x="381000" y="10296525"/>
          <a:ext cx="390525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B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=</a:t>
          </a:r>
        </a:p>
      </xdr:txBody>
    </xdr:sp>
    <xdr:clientData/>
  </xdr:twoCellAnchor>
  <xdr:twoCellAnchor>
    <xdr:from>
      <xdr:col>2</xdr:col>
      <xdr:colOff>142875</xdr:colOff>
      <xdr:row>56</xdr:row>
      <xdr:rowOff>142875</xdr:rowOff>
    </xdr:from>
    <xdr:to>
      <xdr:col>2</xdr:col>
      <xdr:colOff>443150</xdr:colOff>
      <xdr:row>58</xdr:row>
      <xdr:rowOff>49583</xdr:rowOff>
    </xdr:to>
    <xdr:sp macro="" textlink="">
      <xdr:nvSpPr>
        <xdr:cNvPr id="1143" name="Text Box 119">
          <a:extLst>
            <a:ext uri="{FF2B5EF4-FFF2-40B4-BE49-F238E27FC236}">
              <a16:creationId xmlns:a16="http://schemas.microsoft.com/office/drawing/2014/main" id="{AD3DE6A2-785E-072B-9D35-2A32BBCBAE05}"/>
            </a:ext>
          </a:extLst>
        </xdr:cNvPr>
        <xdr:cNvSpPr txBox="1">
          <a:spLocks noChangeArrowheads="1"/>
        </xdr:cNvSpPr>
      </xdr:nvSpPr>
      <xdr:spPr bwMode="auto">
        <a:xfrm>
          <a:off x="2219325" y="10201275"/>
          <a:ext cx="2952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Symbol"/>
            </a:rPr>
            <a:t>S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Q</a:t>
          </a:r>
        </a:p>
      </xdr:txBody>
    </xdr:sp>
    <xdr:clientData/>
  </xdr:twoCellAnchor>
  <xdr:twoCellAnchor>
    <xdr:from>
      <xdr:col>1</xdr:col>
      <xdr:colOff>1272540</xdr:colOff>
      <xdr:row>52</xdr:row>
      <xdr:rowOff>45720</xdr:rowOff>
    </xdr:from>
    <xdr:to>
      <xdr:col>1</xdr:col>
      <xdr:colOff>1447800</xdr:colOff>
      <xdr:row>52</xdr:row>
      <xdr:rowOff>121920</xdr:rowOff>
    </xdr:to>
    <xdr:sp macro="" textlink="">
      <xdr:nvSpPr>
        <xdr:cNvPr id="7313" name="AutoShape 136">
          <a:extLst>
            <a:ext uri="{FF2B5EF4-FFF2-40B4-BE49-F238E27FC236}">
              <a16:creationId xmlns:a16="http://schemas.microsoft.com/office/drawing/2014/main" id="{B2A5F09E-3092-B1D5-5D97-7EF027EF16FB}"/>
            </a:ext>
          </a:extLst>
        </xdr:cNvPr>
        <xdr:cNvSpPr>
          <a:spLocks noChangeArrowheads="1"/>
        </xdr:cNvSpPr>
      </xdr:nvSpPr>
      <xdr:spPr bwMode="auto">
        <a:xfrm>
          <a:off x="1684020" y="9479280"/>
          <a:ext cx="175260" cy="76200"/>
        </a:xfrm>
        <a:prstGeom prst="rightArrow">
          <a:avLst>
            <a:gd name="adj1" fmla="val 50000"/>
            <a:gd name="adj2" fmla="val 57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449580</xdr:colOff>
      <xdr:row>48</xdr:row>
      <xdr:rowOff>106680</xdr:rowOff>
    </xdr:from>
    <xdr:to>
      <xdr:col>2</xdr:col>
      <xdr:colOff>662940</xdr:colOff>
      <xdr:row>48</xdr:row>
      <xdr:rowOff>106680</xdr:rowOff>
    </xdr:to>
    <xdr:sp macro="" textlink="">
      <xdr:nvSpPr>
        <xdr:cNvPr id="7314" name="Line 137">
          <a:extLst>
            <a:ext uri="{FF2B5EF4-FFF2-40B4-BE49-F238E27FC236}">
              <a16:creationId xmlns:a16="http://schemas.microsoft.com/office/drawing/2014/main" id="{6FECB8BA-7999-6064-B710-E4028ADA3CAA}"/>
            </a:ext>
          </a:extLst>
        </xdr:cNvPr>
        <xdr:cNvSpPr>
          <a:spLocks noChangeShapeType="1"/>
        </xdr:cNvSpPr>
      </xdr:nvSpPr>
      <xdr:spPr bwMode="auto">
        <a:xfrm flipV="1">
          <a:off x="2583180" y="8785860"/>
          <a:ext cx="2133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335280</xdr:colOff>
      <xdr:row>38</xdr:row>
      <xdr:rowOff>7620</xdr:rowOff>
    </xdr:from>
    <xdr:to>
      <xdr:col>10</xdr:col>
      <xdr:colOff>381000</xdr:colOff>
      <xdr:row>48</xdr:row>
      <xdr:rowOff>38100</xdr:rowOff>
    </xdr:to>
    <xdr:pic>
      <xdr:nvPicPr>
        <xdr:cNvPr id="7315" name="Picture 140">
          <a:extLst>
            <a:ext uri="{FF2B5EF4-FFF2-40B4-BE49-F238E27FC236}">
              <a16:creationId xmlns:a16="http://schemas.microsoft.com/office/drawing/2014/main" id="{8169A6DC-12FC-1CFF-B687-55B21B054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4040" y="6819900"/>
          <a:ext cx="1905000" cy="1897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68580</xdr:colOff>
      <xdr:row>1</xdr:row>
      <xdr:rowOff>228600</xdr:rowOff>
    </xdr:from>
    <xdr:to>
      <xdr:col>9</xdr:col>
      <xdr:colOff>205740</xdr:colOff>
      <xdr:row>16</xdr:row>
      <xdr:rowOff>137160</xdr:rowOff>
    </xdr:to>
    <xdr:pic>
      <xdr:nvPicPr>
        <xdr:cNvPr id="7316" name="Picture 142" descr="Sag Analysis">
          <a:extLst>
            <a:ext uri="{FF2B5EF4-FFF2-40B4-BE49-F238E27FC236}">
              <a16:creationId xmlns:a16="http://schemas.microsoft.com/office/drawing/2014/main" id="{06C332A8-8052-1A0E-1011-F032B1D4A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875"/>
        <a:stretch>
          <a:fillRect/>
        </a:stretch>
      </xdr:blipFill>
      <xdr:spPr bwMode="auto">
        <a:xfrm>
          <a:off x="480060" y="495300"/>
          <a:ext cx="6278880" cy="2522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452755</xdr:colOff>
      <xdr:row>24</xdr:row>
      <xdr:rowOff>38100</xdr:rowOff>
    </xdr:from>
    <xdr:to>
      <xdr:col>1</xdr:col>
      <xdr:colOff>675262</xdr:colOff>
      <xdr:row>27</xdr:row>
      <xdr:rowOff>145471</xdr:rowOff>
    </xdr:to>
    <xdr:sp macro="" textlink="" fLocksText="0">
      <xdr:nvSpPr>
        <xdr:cNvPr id="1167" name="Text Box 143">
          <a:extLst>
            <a:ext uri="{FF2B5EF4-FFF2-40B4-BE49-F238E27FC236}">
              <a16:creationId xmlns:a16="http://schemas.microsoft.com/office/drawing/2014/main" id="{26CF09F0-B13D-1900-457B-BF9F91956D20}"/>
            </a:ext>
          </a:extLst>
        </xdr:cNvPr>
        <xdr:cNvSpPr txBox="1">
          <a:spLocks noChangeArrowheads="1"/>
        </xdr:cNvSpPr>
      </xdr:nvSpPr>
      <xdr:spPr bwMode="auto">
        <a:xfrm>
          <a:off x="847725" y="4114800"/>
          <a:ext cx="20955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0" tIns="27432" rIns="36576" bIns="27432" anchor="b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Station</a:t>
          </a:r>
        </a:p>
      </xdr:txBody>
    </xdr:sp>
    <xdr:clientData/>
  </xdr:twoCellAnchor>
  <xdr:twoCellAnchor>
    <xdr:from>
      <xdr:col>1</xdr:col>
      <xdr:colOff>749300</xdr:colOff>
      <xdr:row>20</xdr:row>
      <xdr:rowOff>145415</xdr:rowOff>
    </xdr:from>
    <xdr:to>
      <xdr:col>1</xdr:col>
      <xdr:colOff>964072</xdr:colOff>
      <xdr:row>28</xdr:row>
      <xdr:rowOff>29</xdr:rowOff>
    </xdr:to>
    <xdr:sp macro="" textlink="" fLocksText="0">
      <xdr:nvSpPr>
        <xdr:cNvPr id="1168" name="Text Box 144">
          <a:extLst>
            <a:ext uri="{FF2B5EF4-FFF2-40B4-BE49-F238E27FC236}">
              <a16:creationId xmlns:a16="http://schemas.microsoft.com/office/drawing/2014/main" id="{5687270D-4C8B-B8E3-410C-884FD7ED53B5}"/>
            </a:ext>
          </a:extLst>
        </xdr:cNvPr>
        <xdr:cNvSpPr txBox="1">
          <a:spLocks noChangeArrowheads="1"/>
        </xdr:cNvSpPr>
      </xdr:nvSpPr>
      <xdr:spPr bwMode="auto">
        <a:xfrm>
          <a:off x="1123950" y="3571875"/>
          <a:ext cx="209550" cy="1152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0" tIns="27432" rIns="36576" bIns="27432" anchor="b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Inlet Elevation</a:t>
          </a:r>
        </a:p>
      </xdr:txBody>
    </xdr:sp>
    <xdr:clientData/>
  </xdr:twoCellAnchor>
  <xdr:twoCellAnchor>
    <xdr:from>
      <xdr:col>1</xdr:col>
      <xdr:colOff>782955</xdr:colOff>
      <xdr:row>16</xdr:row>
      <xdr:rowOff>162560</xdr:rowOff>
    </xdr:from>
    <xdr:to>
      <xdr:col>1</xdr:col>
      <xdr:colOff>985280</xdr:colOff>
      <xdr:row>20</xdr:row>
      <xdr:rowOff>69240</xdr:rowOff>
    </xdr:to>
    <xdr:sp macro="" textlink="" fLocksText="0">
      <xdr:nvSpPr>
        <xdr:cNvPr id="1169" name="Text Box 145">
          <a:extLst>
            <a:ext uri="{FF2B5EF4-FFF2-40B4-BE49-F238E27FC236}">
              <a16:creationId xmlns:a16="http://schemas.microsoft.com/office/drawing/2014/main" id="{301A2D6D-6974-9B65-A082-DF0A60252085}"/>
            </a:ext>
          </a:extLst>
        </xdr:cNvPr>
        <xdr:cNvSpPr txBox="1">
          <a:spLocks noChangeArrowheads="1"/>
        </xdr:cNvSpPr>
      </xdr:nvSpPr>
      <xdr:spPr bwMode="auto">
        <a:xfrm>
          <a:off x="1152525" y="2933700"/>
          <a:ext cx="209550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0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18288" tIns="0" rIns="0" bIns="0" anchor="ctr" upright="1"/>
        <a:lstStyle/>
        <a:p>
          <a:pPr algn="l" rtl="0">
            <a:defRPr sz="1000"/>
          </a:pPr>
          <a:endParaRPr lang="en-US"/>
        </a:p>
      </xdr:txBody>
    </xdr:sp>
    <xdr:clientData/>
  </xdr:twoCellAnchor>
  <xdr:twoCellAnchor>
    <xdr:from>
      <xdr:col>2</xdr:col>
      <xdr:colOff>11430</xdr:colOff>
      <xdr:row>24</xdr:row>
      <xdr:rowOff>47625</xdr:rowOff>
    </xdr:from>
    <xdr:to>
      <xdr:col>2</xdr:col>
      <xdr:colOff>234047</xdr:colOff>
      <xdr:row>27</xdr:row>
      <xdr:rowOff>162757</xdr:rowOff>
    </xdr:to>
    <xdr:sp macro="" textlink="" fLocksText="0">
      <xdr:nvSpPr>
        <xdr:cNvPr id="1170" name="Text Box 146">
          <a:extLst>
            <a:ext uri="{FF2B5EF4-FFF2-40B4-BE49-F238E27FC236}">
              <a16:creationId xmlns:a16="http://schemas.microsoft.com/office/drawing/2014/main" id="{57F5D9A3-98E6-6770-BABA-1A5A608EEAC0}"/>
            </a:ext>
          </a:extLst>
        </xdr:cNvPr>
        <xdr:cNvSpPr txBox="1">
          <a:spLocks noChangeArrowheads="1"/>
        </xdr:cNvSpPr>
      </xdr:nvSpPr>
      <xdr:spPr bwMode="auto">
        <a:xfrm>
          <a:off x="2095500" y="4124325"/>
          <a:ext cx="20955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0" tIns="27432" rIns="36576" bIns="27432" anchor="b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Station</a:t>
          </a:r>
        </a:p>
      </xdr:txBody>
    </xdr:sp>
    <xdr:clientData/>
  </xdr:twoCellAnchor>
  <xdr:twoCellAnchor>
    <xdr:from>
      <xdr:col>2</xdr:col>
      <xdr:colOff>328930</xdr:colOff>
      <xdr:row>20</xdr:row>
      <xdr:rowOff>145415</xdr:rowOff>
    </xdr:from>
    <xdr:to>
      <xdr:col>2</xdr:col>
      <xdr:colOff>552826</xdr:colOff>
      <xdr:row>28</xdr:row>
      <xdr:rowOff>29</xdr:rowOff>
    </xdr:to>
    <xdr:sp macro="" textlink="" fLocksText="0">
      <xdr:nvSpPr>
        <xdr:cNvPr id="1171" name="Text Box 147">
          <a:extLst>
            <a:ext uri="{FF2B5EF4-FFF2-40B4-BE49-F238E27FC236}">
              <a16:creationId xmlns:a16="http://schemas.microsoft.com/office/drawing/2014/main" id="{E5A6F140-6F25-0DA0-EC4C-D0DAD7DB6365}"/>
            </a:ext>
          </a:extLst>
        </xdr:cNvPr>
        <xdr:cNvSpPr txBox="1">
          <a:spLocks noChangeArrowheads="1"/>
        </xdr:cNvSpPr>
      </xdr:nvSpPr>
      <xdr:spPr bwMode="auto">
        <a:xfrm>
          <a:off x="2400300" y="3571875"/>
          <a:ext cx="209550" cy="1152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0" tIns="27432" rIns="36576" bIns="27432" anchor="b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Inlet Elevation</a:t>
          </a:r>
        </a:p>
      </xdr:txBody>
    </xdr:sp>
    <xdr:clientData/>
  </xdr:twoCellAnchor>
  <xdr:twoCellAnchor>
    <xdr:from>
      <xdr:col>2</xdr:col>
      <xdr:colOff>328930</xdr:colOff>
      <xdr:row>16</xdr:row>
      <xdr:rowOff>162560</xdr:rowOff>
    </xdr:from>
    <xdr:to>
      <xdr:col>2</xdr:col>
      <xdr:colOff>552826</xdr:colOff>
      <xdr:row>20</xdr:row>
      <xdr:rowOff>69240</xdr:rowOff>
    </xdr:to>
    <xdr:sp macro="" textlink="" fLocksText="0">
      <xdr:nvSpPr>
        <xdr:cNvPr id="1172" name="Text Box 148">
          <a:extLst>
            <a:ext uri="{FF2B5EF4-FFF2-40B4-BE49-F238E27FC236}">
              <a16:creationId xmlns:a16="http://schemas.microsoft.com/office/drawing/2014/main" id="{05CA33E4-59CE-F328-7AF8-47A62556B7FA}"/>
            </a:ext>
          </a:extLst>
        </xdr:cNvPr>
        <xdr:cNvSpPr txBox="1">
          <a:spLocks noChangeArrowheads="1"/>
        </xdr:cNvSpPr>
      </xdr:nvSpPr>
      <xdr:spPr bwMode="auto">
        <a:xfrm>
          <a:off x="2400300" y="2933700"/>
          <a:ext cx="209550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0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18288" tIns="0" rIns="0" bIns="0" anchor="ctr" upright="1"/>
        <a:lstStyle/>
        <a:p>
          <a:pPr algn="l" rtl="0">
            <a:defRPr sz="1000"/>
          </a:pPr>
          <a:endParaRPr lang="en-US"/>
        </a:p>
      </xdr:txBody>
    </xdr:sp>
    <xdr:clientData/>
  </xdr:twoCellAnchor>
  <xdr:twoCellAnchor>
    <xdr:from>
      <xdr:col>4</xdr:col>
      <xdr:colOff>0</xdr:colOff>
      <xdr:row>16</xdr:row>
      <xdr:rowOff>145415</xdr:rowOff>
    </xdr:from>
    <xdr:to>
      <xdr:col>4</xdr:col>
      <xdr:colOff>214209</xdr:colOff>
      <xdr:row>20</xdr:row>
      <xdr:rowOff>78740</xdr:rowOff>
    </xdr:to>
    <xdr:sp macro="" textlink="" fLocksText="0">
      <xdr:nvSpPr>
        <xdr:cNvPr id="1173" name="Text Box 149">
          <a:extLst>
            <a:ext uri="{FF2B5EF4-FFF2-40B4-BE49-F238E27FC236}">
              <a16:creationId xmlns:a16="http://schemas.microsoft.com/office/drawing/2014/main" id="{6F684D82-A578-E51F-089F-AEC588EDBF0C}"/>
            </a:ext>
          </a:extLst>
        </xdr:cNvPr>
        <xdr:cNvSpPr txBox="1">
          <a:spLocks noChangeArrowheads="1"/>
        </xdr:cNvSpPr>
      </xdr:nvSpPr>
      <xdr:spPr bwMode="auto">
        <a:xfrm>
          <a:off x="3352800" y="2924175"/>
          <a:ext cx="200025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0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36576" bIns="27432" anchor="ctr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661+53</a:t>
          </a:r>
        </a:p>
      </xdr:txBody>
    </xdr:sp>
    <xdr:clientData/>
  </xdr:twoCellAnchor>
  <xdr:twoCellAnchor>
    <xdr:from>
      <xdr:col>4</xdr:col>
      <xdr:colOff>38100</xdr:colOff>
      <xdr:row>24</xdr:row>
      <xdr:rowOff>47625</xdr:rowOff>
    </xdr:from>
    <xdr:to>
      <xdr:col>4</xdr:col>
      <xdr:colOff>239039</xdr:colOff>
      <xdr:row>27</xdr:row>
      <xdr:rowOff>162757</xdr:rowOff>
    </xdr:to>
    <xdr:sp macro="" textlink="" fLocksText="0">
      <xdr:nvSpPr>
        <xdr:cNvPr id="1174" name="Text Box 150">
          <a:extLst>
            <a:ext uri="{FF2B5EF4-FFF2-40B4-BE49-F238E27FC236}">
              <a16:creationId xmlns:a16="http://schemas.microsoft.com/office/drawing/2014/main" id="{7E532E1F-A145-3E5E-4B8A-02D4357572CA}"/>
            </a:ext>
          </a:extLst>
        </xdr:cNvPr>
        <xdr:cNvSpPr txBox="1">
          <a:spLocks noChangeArrowheads="1"/>
        </xdr:cNvSpPr>
      </xdr:nvSpPr>
      <xdr:spPr bwMode="auto">
        <a:xfrm>
          <a:off x="3390900" y="4124325"/>
          <a:ext cx="20955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0" tIns="27432" rIns="36576" bIns="27432" anchor="b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Station</a:t>
          </a:r>
        </a:p>
      </xdr:txBody>
    </xdr:sp>
    <xdr:clientData/>
  </xdr:twoCellAnchor>
  <xdr:twoCellAnchor>
    <xdr:from>
      <xdr:col>4</xdr:col>
      <xdr:colOff>330200</xdr:colOff>
      <xdr:row>20</xdr:row>
      <xdr:rowOff>78740</xdr:rowOff>
    </xdr:from>
    <xdr:to>
      <xdr:col>4</xdr:col>
      <xdr:colOff>552645</xdr:colOff>
      <xdr:row>28</xdr:row>
      <xdr:rowOff>88943</xdr:rowOff>
    </xdr:to>
    <xdr:sp macro="" textlink="" fLocksText="0">
      <xdr:nvSpPr>
        <xdr:cNvPr id="1175" name="Text Box 151">
          <a:extLst>
            <a:ext uri="{FF2B5EF4-FFF2-40B4-BE49-F238E27FC236}">
              <a16:creationId xmlns:a16="http://schemas.microsoft.com/office/drawing/2014/main" id="{A43C1AF3-362D-1CEA-4AE7-59EDC1162887}"/>
            </a:ext>
          </a:extLst>
        </xdr:cNvPr>
        <xdr:cNvSpPr txBox="1">
          <a:spLocks noChangeArrowheads="1"/>
        </xdr:cNvSpPr>
      </xdr:nvSpPr>
      <xdr:spPr bwMode="auto">
        <a:xfrm>
          <a:off x="3676650" y="3505200"/>
          <a:ext cx="209550" cy="1314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0" tIns="27432" rIns="36576" bIns="27432" anchor="b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Inlet Elevation</a:t>
          </a:r>
        </a:p>
      </xdr:txBody>
    </xdr:sp>
    <xdr:clientData/>
  </xdr:twoCellAnchor>
  <xdr:twoCellAnchor>
    <xdr:from>
      <xdr:col>6</xdr:col>
      <xdr:colOff>49530</xdr:colOff>
      <xdr:row>16</xdr:row>
      <xdr:rowOff>133985</xdr:rowOff>
    </xdr:from>
    <xdr:to>
      <xdr:col>6</xdr:col>
      <xdr:colOff>262435</xdr:colOff>
      <xdr:row>20</xdr:row>
      <xdr:rowOff>50774</xdr:rowOff>
    </xdr:to>
    <xdr:sp macro="" textlink="" fLocksText="0">
      <xdr:nvSpPr>
        <xdr:cNvPr id="1176" name="Text Box 152">
          <a:extLst>
            <a:ext uri="{FF2B5EF4-FFF2-40B4-BE49-F238E27FC236}">
              <a16:creationId xmlns:a16="http://schemas.microsoft.com/office/drawing/2014/main" id="{826CA8D3-3111-AE95-4F23-F5760D58AADC}"/>
            </a:ext>
          </a:extLst>
        </xdr:cNvPr>
        <xdr:cNvSpPr txBox="1">
          <a:spLocks noChangeArrowheads="1"/>
        </xdr:cNvSpPr>
      </xdr:nvSpPr>
      <xdr:spPr bwMode="auto">
        <a:xfrm>
          <a:off x="4629150" y="2905125"/>
          <a:ext cx="200025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0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36576" bIns="27432" anchor="ctr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662+05</a:t>
          </a:r>
        </a:p>
      </xdr:txBody>
    </xdr:sp>
    <xdr:clientData/>
  </xdr:twoCellAnchor>
  <xdr:twoCellAnchor>
    <xdr:from>
      <xdr:col>6</xdr:col>
      <xdr:colOff>386080</xdr:colOff>
      <xdr:row>20</xdr:row>
      <xdr:rowOff>47625</xdr:rowOff>
    </xdr:from>
    <xdr:to>
      <xdr:col>6</xdr:col>
      <xdr:colOff>595630</xdr:colOff>
      <xdr:row>28</xdr:row>
      <xdr:rowOff>69336</xdr:rowOff>
    </xdr:to>
    <xdr:sp macro="" textlink="" fLocksText="0">
      <xdr:nvSpPr>
        <xdr:cNvPr id="1177" name="Text Box 153">
          <a:extLst>
            <a:ext uri="{FF2B5EF4-FFF2-40B4-BE49-F238E27FC236}">
              <a16:creationId xmlns:a16="http://schemas.microsoft.com/office/drawing/2014/main" id="{8F77EF0B-110C-B257-B56E-EF636F6AA35E}"/>
            </a:ext>
          </a:extLst>
        </xdr:cNvPr>
        <xdr:cNvSpPr txBox="1">
          <a:spLocks noChangeArrowheads="1"/>
        </xdr:cNvSpPr>
      </xdr:nvSpPr>
      <xdr:spPr bwMode="auto">
        <a:xfrm>
          <a:off x="4953000" y="3476625"/>
          <a:ext cx="209550" cy="1314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0" tIns="27432" rIns="36576" bIns="27432" anchor="b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Inlet Elevation</a:t>
          </a:r>
        </a:p>
      </xdr:txBody>
    </xdr:sp>
    <xdr:clientData/>
  </xdr:twoCellAnchor>
  <xdr:twoCellAnchor>
    <xdr:from>
      <xdr:col>6</xdr:col>
      <xdr:colOff>104775</xdr:colOff>
      <xdr:row>24</xdr:row>
      <xdr:rowOff>0</xdr:rowOff>
    </xdr:from>
    <xdr:to>
      <xdr:col>6</xdr:col>
      <xdr:colOff>328671</xdr:colOff>
      <xdr:row>27</xdr:row>
      <xdr:rowOff>107371</xdr:rowOff>
    </xdr:to>
    <xdr:sp macro="" textlink="" fLocksText="0">
      <xdr:nvSpPr>
        <xdr:cNvPr id="1178" name="Text Box 154">
          <a:extLst>
            <a:ext uri="{FF2B5EF4-FFF2-40B4-BE49-F238E27FC236}">
              <a16:creationId xmlns:a16="http://schemas.microsoft.com/office/drawing/2014/main" id="{2877BEA7-533F-35C4-7654-A2ABCC39D969}"/>
            </a:ext>
          </a:extLst>
        </xdr:cNvPr>
        <xdr:cNvSpPr txBox="1">
          <a:spLocks noChangeArrowheads="1"/>
        </xdr:cNvSpPr>
      </xdr:nvSpPr>
      <xdr:spPr bwMode="auto">
        <a:xfrm>
          <a:off x="4676775" y="4076700"/>
          <a:ext cx="20955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0" tIns="27432" rIns="36576" bIns="27432" anchor="b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Station</a:t>
          </a:r>
        </a:p>
      </xdr:txBody>
    </xdr:sp>
    <xdr:clientData/>
  </xdr:twoCellAnchor>
  <xdr:twoCellAnchor>
    <xdr:from>
      <xdr:col>8</xdr:col>
      <xdr:colOff>441325</xdr:colOff>
      <xdr:row>16</xdr:row>
      <xdr:rowOff>133985</xdr:rowOff>
    </xdr:from>
    <xdr:to>
      <xdr:col>9</xdr:col>
      <xdr:colOff>11838</xdr:colOff>
      <xdr:row>20</xdr:row>
      <xdr:rowOff>50774</xdr:rowOff>
    </xdr:to>
    <xdr:sp macro="" textlink="" fLocksText="0">
      <xdr:nvSpPr>
        <xdr:cNvPr id="1179" name="Text Box 155">
          <a:extLst>
            <a:ext uri="{FF2B5EF4-FFF2-40B4-BE49-F238E27FC236}">
              <a16:creationId xmlns:a16="http://schemas.microsoft.com/office/drawing/2014/main" id="{82AB23DE-3340-D5AB-214A-639A0A913F98}"/>
            </a:ext>
          </a:extLst>
        </xdr:cNvPr>
        <xdr:cNvSpPr txBox="1">
          <a:spLocks noChangeArrowheads="1"/>
        </xdr:cNvSpPr>
      </xdr:nvSpPr>
      <xdr:spPr bwMode="auto">
        <a:xfrm>
          <a:off x="6200775" y="2905125"/>
          <a:ext cx="200025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0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18288" tIns="0" rIns="0" bIns="0" anchor="ctr" upright="1"/>
        <a:lstStyle/>
        <a:p>
          <a:pPr algn="l" rtl="0">
            <a:defRPr sz="1000"/>
          </a:pPr>
          <a:endParaRPr lang="en-US"/>
        </a:p>
      </xdr:txBody>
    </xdr:sp>
    <xdr:clientData/>
  </xdr:twoCellAnchor>
  <xdr:twoCellAnchor>
    <xdr:from>
      <xdr:col>8</xdr:col>
      <xdr:colOff>424180</xdr:colOff>
      <xdr:row>20</xdr:row>
      <xdr:rowOff>129540</xdr:rowOff>
    </xdr:from>
    <xdr:to>
      <xdr:col>9</xdr:col>
      <xdr:colOff>11753</xdr:colOff>
      <xdr:row>27</xdr:row>
      <xdr:rowOff>162627</xdr:rowOff>
    </xdr:to>
    <xdr:sp macro="" textlink="" fLocksText="0">
      <xdr:nvSpPr>
        <xdr:cNvPr id="1180" name="Text Box 156">
          <a:extLst>
            <a:ext uri="{FF2B5EF4-FFF2-40B4-BE49-F238E27FC236}">
              <a16:creationId xmlns:a16="http://schemas.microsoft.com/office/drawing/2014/main" id="{1210E86D-B298-2B54-409E-BBBE9F60F065}"/>
            </a:ext>
          </a:extLst>
        </xdr:cNvPr>
        <xdr:cNvSpPr txBox="1">
          <a:spLocks noChangeArrowheads="1"/>
        </xdr:cNvSpPr>
      </xdr:nvSpPr>
      <xdr:spPr bwMode="auto">
        <a:xfrm>
          <a:off x="6191250" y="3562350"/>
          <a:ext cx="209550" cy="1152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0" tIns="27432" rIns="36576" bIns="27432" anchor="b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Inlet Elevation</a:t>
          </a:r>
        </a:p>
      </xdr:txBody>
    </xdr:sp>
    <xdr:clientData/>
  </xdr:twoCellAnchor>
  <xdr:twoCellAnchor>
    <xdr:from>
      <xdr:col>8</xdr:col>
      <xdr:colOff>157480</xdr:colOff>
      <xdr:row>24</xdr:row>
      <xdr:rowOff>9525</xdr:rowOff>
    </xdr:from>
    <xdr:to>
      <xdr:col>8</xdr:col>
      <xdr:colOff>368495</xdr:colOff>
      <xdr:row>27</xdr:row>
      <xdr:rowOff>124657</xdr:rowOff>
    </xdr:to>
    <xdr:sp macro="" textlink="" fLocksText="0">
      <xdr:nvSpPr>
        <xdr:cNvPr id="1181" name="Text Box 157">
          <a:extLst>
            <a:ext uri="{FF2B5EF4-FFF2-40B4-BE49-F238E27FC236}">
              <a16:creationId xmlns:a16="http://schemas.microsoft.com/office/drawing/2014/main" id="{83C5FD01-E3DA-7EC3-6799-370FA6250C4D}"/>
            </a:ext>
          </a:extLst>
        </xdr:cNvPr>
        <xdr:cNvSpPr txBox="1">
          <a:spLocks noChangeArrowheads="1"/>
        </xdr:cNvSpPr>
      </xdr:nvSpPr>
      <xdr:spPr bwMode="auto">
        <a:xfrm>
          <a:off x="5924550" y="4086225"/>
          <a:ext cx="20955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0" tIns="27432" rIns="36576" bIns="27432" anchor="b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Station</a:t>
          </a:r>
        </a:p>
      </xdr:txBody>
    </xdr:sp>
    <xdr:clientData/>
  </xdr:twoCellAnchor>
  <xdr:twoCellAnchor>
    <xdr:from>
      <xdr:col>1</xdr:col>
      <xdr:colOff>83820</xdr:colOff>
      <xdr:row>20</xdr:row>
      <xdr:rowOff>68580</xdr:rowOff>
    </xdr:from>
    <xdr:to>
      <xdr:col>12</xdr:col>
      <xdr:colOff>495300</xdr:colOff>
      <xdr:row>20</xdr:row>
      <xdr:rowOff>68580</xdr:rowOff>
    </xdr:to>
    <xdr:cxnSp macro="">
      <xdr:nvCxnSpPr>
        <xdr:cNvPr id="7332" name="Straight Connector 2">
          <a:extLst>
            <a:ext uri="{FF2B5EF4-FFF2-40B4-BE49-F238E27FC236}">
              <a16:creationId xmlns:a16="http://schemas.microsoft.com/office/drawing/2014/main" id="{8204183A-1AA2-43D2-B6A0-D2471B5683A4}"/>
            </a:ext>
          </a:extLst>
        </xdr:cNvPr>
        <xdr:cNvCxnSpPr>
          <a:cxnSpLocks noChangeShapeType="1"/>
        </xdr:cNvCxnSpPr>
      </xdr:nvCxnSpPr>
      <xdr:spPr bwMode="auto">
        <a:xfrm>
          <a:off x="495300" y="3619500"/>
          <a:ext cx="8907780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vert="vert270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vert="vert270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DFEF4-1DD3-4C91-8D2E-5D1DC1B4A8CD}">
  <sheetPr>
    <pageSetUpPr fitToPage="1"/>
  </sheetPr>
  <dimension ref="A1:P75"/>
  <sheetViews>
    <sheetView showGridLines="0" topLeftCell="A13" zoomScaleNormal="100" workbookViewId="0">
      <selection activeCell="D51" sqref="D51"/>
    </sheetView>
  </sheetViews>
  <sheetFormatPr defaultColWidth="9.140625" defaultRowHeight="12.75"/>
  <cols>
    <col min="1" max="1" width="6" style="3" customWidth="1"/>
    <col min="2" max="2" width="25.140625" style="3" customWidth="1"/>
    <col min="3" max="3" width="10" style="3" customWidth="1"/>
    <col min="4" max="7" width="9.140625" style="3"/>
    <col min="8" max="8" width="8.85546875" style="3" customWidth="1"/>
    <col min="9" max="10" width="9.140625" style="3"/>
    <col min="11" max="11" width="16.140625" style="3" customWidth="1"/>
    <col min="12" max="16384" width="9.140625" style="3"/>
  </cols>
  <sheetData>
    <row r="1" spans="1:11" ht="20.25">
      <c r="A1" s="33" t="s">
        <v>25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20.25">
      <c r="A2" s="34" t="s">
        <v>36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18" spans="1:16">
      <c r="A18" s="6"/>
    </row>
    <row r="22" spans="1:16">
      <c r="P22" s="3" t="str">
        <f>" " &amp; TEXT(dBallow/2,"general") &amp; " ft allowable)"</f>
        <v xml:space="preserve"> 0.1 ft allowable)</v>
      </c>
    </row>
    <row r="31" spans="1:16" ht="15.75" customHeight="1">
      <c r="B31" s="3" t="s">
        <v>0</v>
      </c>
      <c r="C31" s="3" t="s">
        <v>1</v>
      </c>
      <c r="D31" s="1">
        <v>0.02</v>
      </c>
      <c r="E31" s="3" t="s">
        <v>2</v>
      </c>
      <c r="F31" s="3" t="s">
        <v>32</v>
      </c>
      <c r="H31" s="9">
        <v>8</v>
      </c>
      <c r="I31" s="3" t="s">
        <v>3</v>
      </c>
    </row>
    <row r="32" spans="1:16" ht="15.75" customHeight="1">
      <c r="B32" s="3" t="s">
        <v>4</v>
      </c>
      <c r="C32" s="3" t="s">
        <v>31</v>
      </c>
      <c r="D32" s="9">
        <v>10</v>
      </c>
      <c r="E32" s="3" t="s">
        <v>3</v>
      </c>
      <c r="F32" s="3" t="s">
        <v>33</v>
      </c>
      <c r="H32" s="9">
        <v>12</v>
      </c>
      <c r="I32" s="3" t="s">
        <v>3</v>
      </c>
    </row>
    <row r="33" spans="1:8" ht="15.75" customHeight="1">
      <c r="B33" s="3" t="s">
        <v>4</v>
      </c>
      <c r="C33" s="3" t="s">
        <v>5</v>
      </c>
      <c r="D33" s="18">
        <f>Slope*Zd</f>
        <v>0.2</v>
      </c>
      <c r="E33" s="3" t="s">
        <v>3</v>
      </c>
      <c r="F33" s="6" t="s">
        <v>30</v>
      </c>
      <c r="G33" s="10" t="str">
        <f>" " &amp; TEXT(dBallow/2,"general") &amp; " ft allowable)"</f>
        <v xml:space="preserve"> 0.1 ft allowable)</v>
      </c>
    </row>
    <row r="34" spans="1:8" ht="15.75" customHeight="1">
      <c r="B34" s="3" t="s">
        <v>23</v>
      </c>
      <c r="C34" s="10" t="s">
        <v>26</v>
      </c>
      <c r="D34" s="11">
        <v>5</v>
      </c>
      <c r="E34" s="10" t="s">
        <v>20</v>
      </c>
    </row>
    <row r="35" spans="1:8" ht="15.75" customHeight="1">
      <c r="C35" s="10" t="s">
        <v>21</v>
      </c>
      <c r="D35" s="9">
        <v>8.9600000000000009</v>
      </c>
    </row>
    <row r="36" spans="1:8" ht="15.75" customHeight="1">
      <c r="C36" s="10" t="s">
        <v>22</v>
      </c>
      <c r="D36" s="1">
        <v>0.58499999999999996</v>
      </c>
    </row>
    <row r="37" spans="1:8" ht="15.75" customHeight="1">
      <c r="B37" s="3" t="s">
        <v>24</v>
      </c>
      <c r="C37" s="3" t="s">
        <v>6</v>
      </c>
      <c r="D37" s="22">
        <f>ROUND(m/TC^n,3)</f>
        <v>3.4950000000000001</v>
      </c>
      <c r="E37" s="3" t="s">
        <v>7</v>
      </c>
      <c r="F37" s="3" t="str">
        <f>"(for " &amp; TEXT(TC,"general") &amp; " minute duration)"</f>
        <v>(for 5 minute duration)</v>
      </c>
    </row>
    <row r="38" spans="1:8" ht="15.75" customHeight="1">
      <c r="D38" s="4"/>
    </row>
    <row r="39" spans="1:8" ht="15.75" customHeight="1">
      <c r="B39" s="7"/>
      <c r="C39" s="3" t="s">
        <v>11</v>
      </c>
      <c r="D39" s="9">
        <v>100</v>
      </c>
      <c r="E39" s="3" t="s">
        <v>3</v>
      </c>
      <c r="F39" s="3" t="s">
        <v>12</v>
      </c>
      <c r="G39" s="9">
        <v>100</v>
      </c>
      <c r="H39" s="3" t="s">
        <v>3</v>
      </c>
    </row>
    <row r="40" spans="1:8" ht="15.75" customHeight="1">
      <c r="B40" t="s">
        <v>13</v>
      </c>
      <c r="C40" s="3" t="s">
        <v>14</v>
      </c>
      <c r="D40" s="9">
        <v>20</v>
      </c>
      <c r="E40" s="3" t="s">
        <v>3</v>
      </c>
      <c r="F40" s="3" t="s">
        <v>15</v>
      </c>
      <c r="G40" s="9">
        <v>20</v>
      </c>
      <c r="H40" s="3" t="s">
        <v>3</v>
      </c>
    </row>
    <row r="41" spans="1:8" ht="15.75" customHeight="1">
      <c r="B41" t="s">
        <v>27</v>
      </c>
      <c r="C41" s="3" t="s">
        <v>47</v>
      </c>
      <c r="D41" s="9">
        <v>0.15</v>
      </c>
      <c r="E41" s="3" t="s">
        <v>29</v>
      </c>
      <c r="F41" s="3" t="s">
        <v>48</v>
      </c>
      <c r="G41" s="9">
        <v>0.15</v>
      </c>
      <c r="H41" s="3" t="s">
        <v>29</v>
      </c>
    </row>
    <row r="42" spans="1:8" ht="15.75" customHeight="1">
      <c r="B42" t="s">
        <v>28</v>
      </c>
      <c r="C42" s="3" t="s">
        <v>16</v>
      </c>
      <c r="D42" s="22">
        <f>0.95*I*Length1*Width1/43560</f>
        <v>0.15244490358126725</v>
      </c>
      <c r="E42" s="3" t="s">
        <v>29</v>
      </c>
      <c r="F42" s="3" t="s">
        <v>17</v>
      </c>
      <c r="G42" s="22">
        <f>0.95*I*Length2*Width2/43560</f>
        <v>0.15244490358126725</v>
      </c>
      <c r="H42" s="3" t="s">
        <v>29</v>
      </c>
    </row>
    <row r="43" spans="1:8" ht="12.75" customHeight="1"/>
    <row r="44" spans="1:8" ht="15.75" customHeight="1">
      <c r="B44" s="19" t="s">
        <v>35</v>
      </c>
    </row>
    <row r="45" spans="1:8" ht="12.75" customHeight="1"/>
    <row r="46" spans="1:8" ht="15.75" customHeight="1">
      <c r="A46" s="10" t="s">
        <v>46</v>
      </c>
      <c r="C46" s="6" t="str">
        <f>"   " &amp; TEXT(_QBP1,"0.00")&amp; " + " &amp; TEXT(_QQ1,"0.00") &amp; " + " &amp; TEXT(_QBP2,"0.00") &amp; " + " &amp; TEXT(_QQ2,"0.00") &amp; "   =   "</f>
        <v xml:space="preserve">   0.15 + 0.15 + 0.15 + 0.15   =   </v>
      </c>
      <c r="D46" s="22">
        <f>_QBP1+_QQ1+_QBP2+_QQ2</f>
        <v>0.60488980716253449</v>
      </c>
      <c r="E46" s="3" t="s">
        <v>29</v>
      </c>
    </row>
    <row r="47" spans="1:8" ht="12.75" customHeight="1"/>
    <row r="48" spans="1:8" ht="15.75" customHeight="1">
      <c r="G48" s="10"/>
    </row>
    <row r="49" spans="1:10" ht="12.75" customHeight="1">
      <c r="C49" s="6" t="s">
        <v>41</v>
      </c>
      <c r="D49" s="2" t="s">
        <v>53</v>
      </c>
      <c r="G49" s="10"/>
    </row>
    <row r="50" spans="1:10" ht="15.75" customHeight="1">
      <c r="A50" s="24"/>
      <c r="B50" s="5"/>
      <c r="C50" s="3" t="s">
        <v>51</v>
      </c>
      <c r="D50" s="18">
        <f>(2*_PIW1/2+_PIL1)</f>
        <v>0</v>
      </c>
      <c r="E50" s="3" t="s">
        <v>3</v>
      </c>
      <c r="F50" s="6" t="s">
        <v>8</v>
      </c>
      <c r="G50" s="2">
        <v>0</v>
      </c>
      <c r="H50" s="6" t="s">
        <v>9</v>
      </c>
      <c r="I50" s="2">
        <v>0</v>
      </c>
      <c r="J50" s="17"/>
    </row>
    <row r="51" spans="1:10" ht="15.75" customHeight="1">
      <c r="B51" s="5"/>
      <c r="C51" s="3" t="s">
        <v>10</v>
      </c>
      <c r="D51" s="22">
        <f>IF(D49="C",(2*_PIW2/2+_PIL2),IF(D49="G",(2*_PIW2/2+_PIL2),"C47=C/G"))</f>
        <v>2.56</v>
      </c>
      <c r="E51" s="3" t="s">
        <v>3</v>
      </c>
      <c r="F51" s="6" t="s">
        <v>8</v>
      </c>
      <c r="G51" s="9">
        <v>1.31</v>
      </c>
      <c r="H51" s="6" t="s">
        <v>9</v>
      </c>
      <c r="I51" s="9">
        <v>1.25</v>
      </c>
      <c r="J51" s="17"/>
    </row>
    <row r="52" spans="1:10" ht="15.75" customHeight="1">
      <c r="B52" s="5"/>
      <c r="C52" s="3" t="s">
        <v>50</v>
      </c>
      <c r="D52" s="18">
        <f>(2*_PIW3/2+_PIL3)</f>
        <v>0</v>
      </c>
      <c r="E52" s="3" t="s">
        <v>3</v>
      </c>
      <c r="F52" s="6" t="s">
        <v>8</v>
      </c>
      <c r="G52" s="2">
        <v>0</v>
      </c>
      <c r="H52" s="6" t="s">
        <v>9</v>
      </c>
      <c r="I52" s="2">
        <v>0</v>
      </c>
      <c r="J52" s="17"/>
    </row>
    <row r="53" spans="1:10" ht="15.75" customHeight="1">
      <c r="B53" s="5"/>
      <c r="D53" s="4"/>
      <c r="F53" s="6"/>
      <c r="G53" s="4"/>
      <c r="H53" s="6"/>
      <c r="I53" s="4"/>
    </row>
    <row r="54" spans="1:10" ht="15.75" customHeight="1">
      <c r="B54" s="8" t="s">
        <v>34</v>
      </c>
    </row>
    <row r="55" spans="1:10" ht="12.75" customHeight="1"/>
    <row r="56" spans="1:10" ht="15.75" customHeight="1">
      <c r="A56" s="32"/>
      <c r="B56" s="8" t="s">
        <v>39</v>
      </c>
      <c r="E56" s="21"/>
      <c r="G56" s="22">
        <f>3*D50*(0.5*dBallow)^1.5+3*D51*(dBallow^1.5)+3*D52*(0.5*dBallow)^1.5</f>
        <v>0.68692008268793558</v>
      </c>
      <c r="H56" s="3" t="s">
        <v>29</v>
      </c>
      <c r="I56" s="29" t="str">
        <f>IF(sumq&gt;=Q,"Capacity is adequate,","Capacity is inadequate")</f>
        <v>Capacity is adequate,</v>
      </c>
    </row>
    <row r="57" spans="1:10" ht="12.75" customHeight="1">
      <c r="B57" s="8"/>
      <c r="I57" s="28" t="str">
        <f>IF(sumq&gt;=Q,"design is complete.","additional inlets required.")</f>
        <v>design is complete.</v>
      </c>
    </row>
    <row r="58" spans="1:10" ht="15.75" customHeight="1">
      <c r="A58" s="23"/>
      <c r="I58" s="28"/>
    </row>
    <row r="59" spans="1:10" ht="15.75" customHeight="1">
      <c r="G59" s="22">
        <f>(Q/((3*D50*0.3536)+(3*D51)+(0.3536*3*D52)))^(2/3)</f>
        <v>0.18374267338585565</v>
      </c>
      <c r="H59" s="3" t="s">
        <v>3</v>
      </c>
      <c r="I59" s="30" t="s">
        <v>38</v>
      </c>
    </row>
    <row r="60" spans="1:10" ht="18" customHeight="1">
      <c r="I60" s="28" t="s">
        <v>37</v>
      </c>
    </row>
    <row r="61" spans="1:10" ht="15.75" customHeight="1">
      <c r="B61" s="3" t="s">
        <v>18</v>
      </c>
    </row>
    <row r="62" spans="1:10" ht="15.75" customHeight="1">
      <c r="B62" s="3" t="s">
        <v>42</v>
      </c>
    </row>
    <row r="63" spans="1:10" ht="12.75" customHeight="1">
      <c r="A63"/>
      <c r="B63"/>
      <c r="C63" s="15"/>
      <c r="D63" s="12"/>
      <c r="E63" s="13"/>
      <c r="F63"/>
    </row>
    <row r="64" spans="1:10" ht="15.75" customHeight="1">
      <c r="A64" s="20" t="s">
        <v>19</v>
      </c>
      <c r="B64"/>
      <c r="C64" s="15"/>
      <c r="D64" s="12"/>
      <c r="E64" s="14"/>
      <c r="F64"/>
      <c r="G64" s="6"/>
      <c r="H64" s="16"/>
    </row>
    <row r="65" spans="1:5" ht="15.75" customHeight="1">
      <c r="A65" s="31" t="s">
        <v>52</v>
      </c>
    </row>
    <row r="66" spans="1:5" ht="15.75" customHeight="1">
      <c r="A66" s="31" t="s">
        <v>54</v>
      </c>
    </row>
    <row r="67" spans="1:5" ht="15.75" customHeight="1">
      <c r="A67" s="31" t="s">
        <v>43</v>
      </c>
    </row>
    <row r="68" spans="1:5">
      <c r="A68" s="3" t="s">
        <v>55</v>
      </c>
    </row>
    <row r="69" spans="1:5" ht="15.75">
      <c r="A69" s="31" t="s">
        <v>49</v>
      </c>
    </row>
    <row r="70" spans="1:5" ht="15">
      <c r="A70" s="17"/>
    </row>
    <row r="71" spans="1:5" ht="15">
      <c r="A71" s="17"/>
    </row>
    <row r="72" spans="1:5">
      <c r="C72" s="25"/>
    </row>
    <row r="73" spans="1:5">
      <c r="C73" s="26"/>
    </row>
    <row r="75" spans="1:5">
      <c r="E75" s="27"/>
    </row>
  </sheetData>
  <mergeCells count="2">
    <mergeCell ref="A1:K1"/>
    <mergeCell ref="A2:K2"/>
  </mergeCells>
  <printOptions horizontalCentered="1"/>
  <pageMargins left="0.5" right="0.75" top="0.5" bottom="0.5" header="0.5" footer="0.25"/>
  <pageSetup scale="77" fitToHeight="0" orientation="portrait" verticalDpi="300" r:id="rId1"/>
  <headerFooter alignWithMargins="0">
    <oddFooter xml:space="preserve">&amp;LXL1024&amp;C&amp;F&amp;R&amp;D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E9651-9803-4385-A700-38A9224567DE}">
  <sheetPr>
    <pageSetUpPr fitToPage="1"/>
  </sheetPr>
  <dimension ref="A1:K75"/>
  <sheetViews>
    <sheetView showGridLines="0" tabSelected="1" zoomScale="115" zoomScaleNormal="115" workbookViewId="0">
      <selection activeCell="D51" sqref="D51"/>
    </sheetView>
  </sheetViews>
  <sheetFormatPr defaultColWidth="9.140625" defaultRowHeight="12.75"/>
  <cols>
    <col min="1" max="1" width="6" style="3" customWidth="1"/>
    <col min="2" max="2" width="25.140625" style="3" customWidth="1"/>
    <col min="3" max="3" width="10" style="3" customWidth="1"/>
    <col min="4" max="7" width="9.140625" style="3"/>
    <col min="8" max="8" width="8.85546875" style="3" customWidth="1"/>
    <col min="9" max="10" width="9.140625" style="3"/>
    <col min="11" max="11" width="16.140625" style="3" customWidth="1"/>
    <col min="12" max="16384" width="9.140625" style="3"/>
  </cols>
  <sheetData>
    <row r="1" spans="1:11" ht="20.25">
      <c r="A1" s="33" t="s">
        <v>25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20.25">
      <c r="A2" s="34" t="s">
        <v>36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18" spans="1:9">
      <c r="A18" s="6"/>
    </row>
    <row r="31" spans="1:9" ht="15.75" customHeight="1">
      <c r="B31" s="3" t="s">
        <v>0</v>
      </c>
      <c r="C31" s="3" t="s">
        <v>1</v>
      </c>
      <c r="D31" s="1">
        <v>0.02</v>
      </c>
      <c r="E31" s="3" t="s">
        <v>2</v>
      </c>
      <c r="F31" s="3" t="s">
        <v>32</v>
      </c>
      <c r="H31" s="9">
        <v>8</v>
      </c>
      <c r="I31" s="3" t="s">
        <v>3</v>
      </c>
    </row>
    <row r="32" spans="1:9" ht="15.75" customHeight="1">
      <c r="B32" s="3" t="s">
        <v>4</v>
      </c>
      <c r="C32" s="3" t="s">
        <v>31</v>
      </c>
      <c r="D32" s="9">
        <v>12</v>
      </c>
      <c r="E32" s="3" t="s">
        <v>3</v>
      </c>
      <c r="F32" s="3" t="s">
        <v>33</v>
      </c>
      <c r="H32" s="9">
        <v>11</v>
      </c>
      <c r="I32" s="3" t="s">
        <v>3</v>
      </c>
    </row>
    <row r="33" spans="1:8" ht="15.75" customHeight="1">
      <c r="B33" s="3" t="s">
        <v>4</v>
      </c>
      <c r="C33" s="3" t="s">
        <v>5</v>
      </c>
      <c r="D33" s="18">
        <f>Slope*Zd</f>
        <v>0.24</v>
      </c>
      <c r="E33" s="3" t="s">
        <v>3</v>
      </c>
      <c r="F33" s="6" t="s">
        <v>30</v>
      </c>
      <c r="G33" s="10" t="str">
        <f>" " &amp; TEXT(dBallow/2,"general") &amp; " ft allowable)"</f>
        <v xml:space="preserve"> 0.12 ft allowable)</v>
      </c>
    </row>
    <row r="34" spans="1:8" ht="15.75" customHeight="1">
      <c r="B34" s="3" t="s">
        <v>23</v>
      </c>
      <c r="C34" s="10" t="s">
        <v>26</v>
      </c>
      <c r="D34" s="11">
        <v>5</v>
      </c>
      <c r="E34" s="10" t="s">
        <v>20</v>
      </c>
    </row>
    <row r="35" spans="1:8" ht="15.75" customHeight="1">
      <c r="C35" s="10" t="s">
        <v>21</v>
      </c>
      <c r="D35" s="9">
        <v>5</v>
      </c>
    </row>
    <row r="36" spans="1:8" ht="15.75" customHeight="1">
      <c r="C36" s="10" t="s">
        <v>22</v>
      </c>
      <c r="D36" s="1">
        <v>0.52500000000000002</v>
      </c>
    </row>
    <row r="37" spans="1:8" ht="15.75" customHeight="1">
      <c r="B37" s="3" t="s">
        <v>24</v>
      </c>
      <c r="C37" s="3" t="s">
        <v>6</v>
      </c>
      <c r="D37" s="22">
        <f>ROUND(m/TC^n,3)</f>
        <v>2.1480000000000001</v>
      </c>
      <c r="E37" s="3" t="s">
        <v>7</v>
      </c>
      <c r="F37" s="3" t="str">
        <f>"(for " &amp; TEXT(TC,"general") &amp; " minute duration)"</f>
        <v>(for 5 minute duration)</v>
      </c>
    </row>
    <row r="38" spans="1:8" ht="15.75" customHeight="1">
      <c r="D38" s="4"/>
    </row>
    <row r="39" spans="1:8" ht="15.75" customHeight="1">
      <c r="B39" s="7"/>
      <c r="C39" s="3" t="s">
        <v>11</v>
      </c>
      <c r="D39" s="9">
        <v>100</v>
      </c>
      <c r="E39" s="3" t="s">
        <v>3</v>
      </c>
      <c r="F39" s="3" t="s">
        <v>12</v>
      </c>
      <c r="G39" s="9">
        <v>100</v>
      </c>
      <c r="H39" s="3" t="s">
        <v>3</v>
      </c>
    </row>
    <row r="40" spans="1:8" ht="15.75" customHeight="1">
      <c r="B40" t="s">
        <v>13</v>
      </c>
      <c r="C40" s="3" t="s">
        <v>14</v>
      </c>
      <c r="D40" s="9">
        <v>20</v>
      </c>
      <c r="E40" s="3" t="s">
        <v>3</v>
      </c>
      <c r="F40" s="3" t="s">
        <v>15</v>
      </c>
      <c r="G40" s="9">
        <v>20</v>
      </c>
      <c r="H40" s="3" t="s">
        <v>3</v>
      </c>
    </row>
    <row r="41" spans="1:8" ht="15.75" customHeight="1">
      <c r="B41" t="s">
        <v>27</v>
      </c>
      <c r="C41" s="3" t="s">
        <v>47</v>
      </c>
      <c r="D41" s="9">
        <v>0.3</v>
      </c>
      <c r="E41" s="3" t="s">
        <v>29</v>
      </c>
      <c r="F41" s="3" t="s">
        <v>48</v>
      </c>
      <c r="G41" s="9">
        <v>0.3</v>
      </c>
      <c r="H41" s="3" t="s">
        <v>29</v>
      </c>
    </row>
    <row r="42" spans="1:8" ht="15.75" customHeight="1">
      <c r="B42" t="s">
        <v>28</v>
      </c>
      <c r="C42" s="3" t="s">
        <v>16</v>
      </c>
      <c r="D42" s="22">
        <f>0.95*I*Length1*Width1/43560</f>
        <v>9.3691460055096418E-2</v>
      </c>
      <c r="E42" s="3" t="s">
        <v>29</v>
      </c>
      <c r="F42" s="3" t="s">
        <v>17</v>
      </c>
      <c r="G42" s="22">
        <f>0.95*I*Length2*Width2/43560</f>
        <v>9.3691460055096418E-2</v>
      </c>
      <c r="H42" s="3" t="s">
        <v>29</v>
      </c>
    </row>
    <row r="43" spans="1:8" ht="12.75" customHeight="1"/>
    <row r="44" spans="1:8" ht="15.75" customHeight="1">
      <c r="B44" s="19" t="s">
        <v>35</v>
      </c>
    </row>
    <row r="45" spans="1:8" ht="12.75" customHeight="1"/>
    <row r="46" spans="1:8" ht="15.75" customHeight="1">
      <c r="A46" s="10" t="s">
        <v>46</v>
      </c>
      <c r="C46" s="6" t="str">
        <f>"   " &amp; TEXT(_QBP1,"0.00")&amp; " + " &amp; TEXT(_QQ1,"0.00") &amp; " + " &amp; TEXT(_QBP2,"0.00") &amp; " + " &amp; TEXT(_QQ2,"0.00") &amp; "   =   "</f>
        <v xml:space="preserve">   0.30 + 0.09 + 0.30 + 0.09   =   </v>
      </c>
      <c r="D46" s="22">
        <f>_QBP1+_QQ1+_QBP2+_QQ2</f>
        <v>0.78738292011019284</v>
      </c>
      <c r="E46" s="3" t="s">
        <v>29</v>
      </c>
    </row>
    <row r="47" spans="1:8" ht="12.75" customHeight="1"/>
    <row r="48" spans="1:8" ht="15.75" customHeight="1">
      <c r="G48" s="10"/>
    </row>
    <row r="49" spans="1:10" ht="12.75" customHeight="1">
      <c r="C49" s="6" t="s">
        <v>41</v>
      </c>
      <c r="D49" s="2" t="s">
        <v>53</v>
      </c>
      <c r="G49" s="10"/>
    </row>
    <row r="50" spans="1:10" ht="15.75" customHeight="1">
      <c r="A50" s="24"/>
      <c r="B50" s="5"/>
      <c r="C50" s="3" t="s">
        <v>51</v>
      </c>
      <c r="D50" s="18">
        <f>(2*_PIW1/2+_PIL1)</f>
        <v>2.56</v>
      </c>
      <c r="E50" s="3" t="s">
        <v>3</v>
      </c>
      <c r="F50" s="6" t="s">
        <v>8</v>
      </c>
      <c r="G50" s="2">
        <v>1.31</v>
      </c>
      <c r="H50" s="6" t="s">
        <v>9</v>
      </c>
      <c r="I50" s="2">
        <v>1.25</v>
      </c>
      <c r="J50" s="17"/>
    </row>
    <row r="51" spans="1:10" ht="15.75" customHeight="1">
      <c r="B51" s="5"/>
      <c r="C51" s="3" t="s">
        <v>10</v>
      </c>
      <c r="D51" s="22">
        <f>IF(D49="C",(2*(_PIW2/2+_PIL2)),IF(D49="G",(2*_PIW2/2+_PIL2),"C47=C/G"))</f>
        <v>2.56</v>
      </c>
      <c r="E51" s="3" t="s">
        <v>3</v>
      </c>
      <c r="F51" s="6" t="s">
        <v>8</v>
      </c>
      <c r="G51" s="2">
        <v>1.31</v>
      </c>
      <c r="H51" s="6" t="s">
        <v>9</v>
      </c>
      <c r="I51" s="2">
        <v>1.25</v>
      </c>
      <c r="J51" s="17"/>
    </row>
    <row r="52" spans="1:10" ht="15.75" customHeight="1">
      <c r="B52" s="5"/>
      <c r="C52" s="3" t="s">
        <v>50</v>
      </c>
      <c r="D52" s="18">
        <f>(2*_PIW3/2+_PIL3)</f>
        <v>2.56</v>
      </c>
      <c r="E52" s="3" t="s">
        <v>3</v>
      </c>
      <c r="F52" s="6" t="s">
        <v>8</v>
      </c>
      <c r="G52" s="2">
        <v>1.31</v>
      </c>
      <c r="H52" s="6" t="s">
        <v>9</v>
      </c>
      <c r="I52" s="2">
        <v>1.25</v>
      </c>
      <c r="J52" s="17"/>
    </row>
    <row r="53" spans="1:10" ht="15.75" customHeight="1">
      <c r="B53" s="5"/>
      <c r="D53" s="4"/>
      <c r="F53" s="6"/>
      <c r="G53" s="4"/>
      <c r="H53" s="6"/>
      <c r="I53" s="4"/>
    </row>
    <row r="54" spans="1:10" ht="15.75" customHeight="1">
      <c r="B54" s="8" t="s">
        <v>34</v>
      </c>
    </row>
    <row r="55" spans="1:10" ht="12.75" customHeight="1"/>
    <row r="56" spans="1:10" ht="15.75" customHeight="1">
      <c r="A56" s="32"/>
      <c r="B56" s="8" t="s">
        <v>39</v>
      </c>
      <c r="E56" s="21"/>
      <c r="G56" s="22">
        <f>3*D50*(0.5*dBallow)^1.5+3*D51*(dBallow^1.5)+3*D52*(0.5*dBallow)^1.5</f>
        <v>1.5414831084817813</v>
      </c>
      <c r="H56" s="3" t="s">
        <v>29</v>
      </c>
      <c r="I56" s="29" t="str">
        <f>IF(sumq&gt;=Q,"Capacity is adequate,","Capacity is inadequate")</f>
        <v>Capacity is adequate,</v>
      </c>
    </row>
    <row r="57" spans="1:10" ht="12.75" customHeight="1">
      <c r="B57" s="8"/>
      <c r="I57" s="28" t="str">
        <f>IF(sumq&gt;=Q,"design is complete.","additional inlets required.")</f>
        <v>design is complete.</v>
      </c>
    </row>
    <row r="58" spans="1:10" ht="15.75" customHeight="1">
      <c r="A58" s="23"/>
      <c r="I58" s="28"/>
    </row>
    <row r="59" spans="1:10" ht="15.75" customHeight="1">
      <c r="G59" s="22">
        <f>(Q/((3*D50*0.3536)+(3*D51)+(0.3536*3*D52)))^(2/3)</f>
        <v>0.15335345978848547</v>
      </c>
      <c r="H59" s="3" t="s">
        <v>3</v>
      </c>
      <c r="I59" s="30" t="s">
        <v>38</v>
      </c>
    </row>
    <row r="60" spans="1:10" ht="18" customHeight="1">
      <c r="I60" s="28" t="s">
        <v>37</v>
      </c>
    </row>
    <row r="61" spans="1:10" ht="15.75" customHeight="1">
      <c r="B61" s="3" t="s">
        <v>18</v>
      </c>
    </row>
    <row r="62" spans="1:10" ht="15.75" customHeight="1">
      <c r="B62" s="3" t="s">
        <v>42</v>
      </c>
    </row>
    <row r="63" spans="1:10" ht="12.75" customHeight="1">
      <c r="A63"/>
      <c r="B63"/>
      <c r="C63" s="15"/>
      <c r="D63" s="12"/>
      <c r="E63" s="13"/>
      <c r="F63"/>
    </row>
    <row r="64" spans="1:10" ht="15.75" customHeight="1">
      <c r="A64" s="20" t="s">
        <v>19</v>
      </c>
      <c r="B64"/>
      <c r="C64" s="15"/>
      <c r="D64" s="12"/>
      <c r="E64" s="14"/>
      <c r="F64"/>
      <c r="G64" s="6"/>
      <c r="H64" s="16"/>
    </row>
    <row r="65" spans="1:5" ht="15.75" customHeight="1">
      <c r="A65" s="31" t="s">
        <v>52</v>
      </c>
    </row>
    <row r="66" spans="1:5" ht="15.75" customHeight="1">
      <c r="A66" s="31" t="s">
        <v>54</v>
      </c>
    </row>
    <row r="67" spans="1:5" ht="15.75" customHeight="1">
      <c r="A67" s="31" t="s">
        <v>43</v>
      </c>
    </row>
    <row r="68" spans="1:5">
      <c r="A68" s="3" t="s">
        <v>55</v>
      </c>
    </row>
    <row r="69" spans="1:5" ht="15.75">
      <c r="A69" s="31" t="s">
        <v>49</v>
      </c>
    </row>
    <row r="70" spans="1:5" ht="15">
      <c r="A70" s="17"/>
    </row>
    <row r="71" spans="1:5" ht="15">
      <c r="A71" s="17"/>
    </row>
    <row r="72" spans="1:5">
      <c r="C72" s="25"/>
    </row>
    <row r="73" spans="1:5">
      <c r="C73" s="26"/>
    </row>
    <row r="75" spans="1:5">
      <c r="E75" s="27"/>
    </row>
  </sheetData>
  <mergeCells count="2">
    <mergeCell ref="A1:K1"/>
    <mergeCell ref="A2:K2"/>
  </mergeCells>
  <printOptions horizontalCentered="1"/>
  <pageMargins left="0.5" right="0.75" top="0.5" bottom="0.5" header="0.5" footer="0.25"/>
  <pageSetup scale="77" fitToHeight="0" orientation="portrait" verticalDpi="300" r:id="rId1"/>
  <headerFooter alignWithMargins="0">
    <oddFooter xml:space="preserve">&amp;LXL1024&amp;C&amp;F&amp;R&amp;D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BC662-5CF1-474F-8484-AA083C293696}">
  <sheetPr>
    <pageSetUpPr fitToPage="1"/>
  </sheetPr>
  <dimension ref="A1:K75"/>
  <sheetViews>
    <sheetView showGridLines="0" topLeftCell="A16" zoomScaleNormal="100" workbookViewId="0">
      <selection activeCell="D39" sqref="D39"/>
    </sheetView>
  </sheetViews>
  <sheetFormatPr defaultColWidth="9.140625" defaultRowHeight="12.75"/>
  <cols>
    <col min="1" max="1" width="6" style="3" customWidth="1"/>
    <col min="2" max="2" width="25.140625" style="3" customWidth="1"/>
    <col min="3" max="3" width="10" style="3" customWidth="1"/>
    <col min="4" max="7" width="9.140625" style="3"/>
    <col min="8" max="8" width="8.85546875" style="3" customWidth="1"/>
    <col min="9" max="10" width="9.140625" style="3"/>
    <col min="11" max="11" width="16.140625" style="3" customWidth="1"/>
    <col min="12" max="16384" width="9.140625" style="3"/>
  </cols>
  <sheetData>
    <row r="1" spans="1:11" ht="20.25">
      <c r="A1" s="33" t="s">
        <v>25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20.25">
      <c r="A2" s="34" t="s">
        <v>36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18" spans="1:9">
      <c r="A18" s="6"/>
    </row>
    <row r="31" spans="1:9" ht="15.75" customHeight="1">
      <c r="B31" s="3" t="s">
        <v>0</v>
      </c>
      <c r="C31" s="3" t="s">
        <v>1</v>
      </c>
      <c r="D31" s="1">
        <v>0.02</v>
      </c>
      <c r="E31" s="3" t="s">
        <v>2</v>
      </c>
      <c r="F31" s="3" t="s">
        <v>32</v>
      </c>
      <c r="H31" s="9">
        <v>6</v>
      </c>
      <c r="I31" s="3" t="s">
        <v>3</v>
      </c>
    </row>
    <row r="32" spans="1:9" ht="15.75" customHeight="1">
      <c r="B32" s="3" t="s">
        <v>4</v>
      </c>
      <c r="C32" s="3" t="s">
        <v>31</v>
      </c>
      <c r="D32" s="9">
        <v>12</v>
      </c>
      <c r="E32" s="3" t="s">
        <v>3</v>
      </c>
      <c r="F32" s="3" t="s">
        <v>33</v>
      </c>
      <c r="H32" s="9">
        <v>12</v>
      </c>
      <c r="I32" s="3" t="s">
        <v>3</v>
      </c>
    </row>
    <row r="33" spans="1:8" ht="15.75" customHeight="1">
      <c r="B33" s="3" t="s">
        <v>4</v>
      </c>
      <c r="C33" s="3" t="s">
        <v>5</v>
      </c>
      <c r="D33" s="18">
        <f>Slope*Zd</f>
        <v>0.24</v>
      </c>
      <c r="E33" s="3" t="s">
        <v>3</v>
      </c>
      <c r="F33" s="6" t="s">
        <v>30</v>
      </c>
      <c r="G33" s="10" t="str">
        <f>" " &amp; TEXT(dBallow/2,"general") &amp; " ft allowable)"</f>
        <v xml:space="preserve"> 0.12 ft allowable)</v>
      </c>
    </row>
    <row r="34" spans="1:8" ht="15.75" customHeight="1">
      <c r="B34" s="3" t="s">
        <v>23</v>
      </c>
      <c r="C34" s="10" t="s">
        <v>26</v>
      </c>
      <c r="D34" s="11">
        <v>5</v>
      </c>
      <c r="E34" s="10" t="s">
        <v>20</v>
      </c>
    </row>
    <row r="35" spans="1:8" ht="15.75" customHeight="1">
      <c r="C35" s="10" t="s">
        <v>21</v>
      </c>
      <c r="D35" s="9">
        <v>8.2799999999999994</v>
      </c>
    </row>
    <row r="36" spans="1:8" ht="15.75" customHeight="1">
      <c r="C36" s="10" t="s">
        <v>22</v>
      </c>
      <c r="D36" s="1">
        <v>0.56699999999999995</v>
      </c>
    </row>
    <row r="37" spans="1:8" ht="15.75" customHeight="1">
      <c r="B37" s="3" t="s">
        <v>24</v>
      </c>
      <c r="C37" s="3" t="s">
        <v>6</v>
      </c>
      <c r="D37" s="22">
        <f>ROUND(m/TC^n,3)</f>
        <v>3.3239999999999998</v>
      </c>
      <c r="E37" s="3" t="s">
        <v>7</v>
      </c>
      <c r="F37" s="3" t="str">
        <f>"(for " &amp; TEXT(TC,"general") &amp; " minute duration)"</f>
        <v>(for 5 minute duration)</v>
      </c>
    </row>
    <row r="38" spans="1:8" ht="15.75" customHeight="1">
      <c r="D38" s="4"/>
    </row>
    <row r="39" spans="1:8" ht="15.75" customHeight="1">
      <c r="B39" s="7"/>
      <c r="C39" s="3" t="s">
        <v>11</v>
      </c>
      <c r="D39" s="9">
        <v>153</v>
      </c>
      <c r="E39" s="3" t="s">
        <v>3</v>
      </c>
      <c r="F39" s="3" t="s">
        <v>12</v>
      </c>
      <c r="G39" s="9">
        <v>197</v>
      </c>
      <c r="H39" s="3" t="s">
        <v>3</v>
      </c>
    </row>
    <row r="40" spans="1:8" ht="15.75" customHeight="1">
      <c r="B40" t="s">
        <v>13</v>
      </c>
      <c r="C40" s="3" t="s">
        <v>14</v>
      </c>
      <c r="D40" s="9">
        <v>24.5</v>
      </c>
      <c r="E40" s="3" t="s">
        <v>3</v>
      </c>
      <c r="F40" s="3" t="s">
        <v>15</v>
      </c>
      <c r="G40" s="9">
        <v>24.5</v>
      </c>
      <c r="H40" s="3" t="s">
        <v>3</v>
      </c>
    </row>
    <row r="41" spans="1:8" ht="15.75" customHeight="1">
      <c r="B41" t="s">
        <v>27</v>
      </c>
      <c r="C41" s="3" t="s">
        <v>47</v>
      </c>
      <c r="D41" s="9">
        <v>0.27700000000000002</v>
      </c>
      <c r="E41" s="3" t="s">
        <v>29</v>
      </c>
      <c r="F41" s="3" t="s">
        <v>48</v>
      </c>
      <c r="G41" s="9">
        <v>0.23599999999999999</v>
      </c>
      <c r="H41" s="3" t="s">
        <v>29</v>
      </c>
    </row>
    <row r="42" spans="1:8" ht="15.75" customHeight="1">
      <c r="B42" t="s">
        <v>28</v>
      </c>
      <c r="C42" s="3" t="s">
        <v>16</v>
      </c>
      <c r="D42" s="22">
        <f>ROUND(0.95*I*Length1*Width1/43560,3)</f>
        <v>0.27200000000000002</v>
      </c>
      <c r="E42" s="3" t="s">
        <v>29</v>
      </c>
      <c r="F42" s="3" t="s">
        <v>17</v>
      </c>
      <c r="G42" s="22">
        <f>ROUND(0.95*I*Length2*Width2/43560,3)</f>
        <v>0.35</v>
      </c>
      <c r="H42" s="3" t="s">
        <v>29</v>
      </c>
    </row>
    <row r="43" spans="1:8" ht="12.75" customHeight="1"/>
    <row r="44" spans="1:8" ht="15.75" customHeight="1">
      <c r="B44" s="19" t="s">
        <v>35</v>
      </c>
    </row>
    <row r="45" spans="1:8" ht="12.75" customHeight="1"/>
    <row r="46" spans="1:8" ht="15.75" customHeight="1">
      <c r="A46" s="10" t="s">
        <v>46</v>
      </c>
      <c r="C46" s="6" t="str">
        <f>"   " &amp; TEXT(_QBP1,"0.00")&amp; " + " &amp; TEXT(_QQ1,"0.00") &amp; " + " &amp; TEXT(_QBP2,"0.00") &amp; " + " &amp; TEXT(_QQ2,"0.00") &amp; "   =   "</f>
        <v xml:space="preserve">   0.28 + 0.27 + 0.24 + 0.35   =   </v>
      </c>
      <c r="D46" s="22">
        <f>ROUND(_QBP1+_QQ1+_QBP2+_QQ2,3)</f>
        <v>1.135</v>
      </c>
      <c r="E46" s="3" t="s">
        <v>29</v>
      </c>
    </row>
    <row r="47" spans="1:8" ht="12.75" customHeight="1"/>
    <row r="48" spans="1:8" ht="15.75" customHeight="1">
      <c r="G48" s="10"/>
    </row>
    <row r="49" spans="1:10" ht="12.75" customHeight="1">
      <c r="C49" s="6" t="s">
        <v>41</v>
      </c>
      <c r="D49" s="2" t="s">
        <v>40</v>
      </c>
      <c r="G49" s="10"/>
    </row>
    <row r="50" spans="1:10" ht="15.75" customHeight="1">
      <c r="A50" s="24"/>
      <c r="B50" s="5"/>
      <c r="C50" s="3" t="s">
        <v>51</v>
      </c>
      <c r="D50" s="18">
        <f>ROUND((2*_PIW1+_PIL1)*0.5,2)</f>
        <v>0</v>
      </c>
      <c r="E50" s="3" t="s">
        <v>3</v>
      </c>
      <c r="F50" s="6" t="s">
        <v>8</v>
      </c>
      <c r="G50" s="2">
        <v>0</v>
      </c>
      <c r="H50" s="6" t="s">
        <v>9</v>
      </c>
      <c r="I50" s="2">
        <v>0</v>
      </c>
      <c r="J50" s="17"/>
    </row>
    <row r="51" spans="1:10" ht="15.75" customHeight="1">
      <c r="B51" s="5"/>
      <c r="C51" s="3" t="s">
        <v>10</v>
      </c>
      <c r="D51" s="22">
        <f>IF(D49="C",ROUND((2*_PIW2+_PIL2),2),IF(D49="G",ROUND((2*_PIW2+_PIL2)*0.5,2),"C47=C/G"))</f>
        <v>3.87</v>
      </c>
      <c r="E51" s="3" t="s">
        <v>3</v>
      </c>
      <c r="F51" s="6" t="s">
        <v>8</v>
      </c>
      <c r="G51" s="9">
        <v>1.31</v>
      </c>
      <c r="H51" s="6" t="s">
        <v>9</v>
      </c>
      <c r="I51" s="9">
        <v>1.25</v>
      </c>
      <c r="J51" s="17"/>
    </row>
    <row r="52" spans="1:10" ht="15.75" customHeight="1">
      <c r="B52" s="5"/>
      <c r="C52" s="3" t="s">
        <v>50</v>
      </c>
      <c r="D52" s="18">
        <f>ROUND((2*_PIW3+_PIL3)*0.5,2)</f>
        <v>0</v>
      </c>
      <c r="E52" s="3" t="s">
        <v>3</v>
      </c>
      <c r="F52" s="6" t="s">
        <v>8</v>
      </c>
      <c r="G52" s="2">
        <v>0</v>
      </c>
      <c r="H52" s="6" t="s">
        <v>9</v>
      </c>
      <c r="I52" s="2">
        <v>0</v>
      </c>
      <c r="J52" s="17"/>
    </row>
    <row r="53" spans="1:10" ht="15.75" customHeight="1">
      <c r="B53" s="5"/>
      <c r="D53" s="4"/>
      <c r="F53" s="6"/>
      <c r="G53" s="4"/>
      <c r="H53" s="6"/>
      <c r="I53" s="4"/>
    </row>
    <row r="54" spans="1:10" ht="15.75" customHeight="1">
      <c r="B54" s="8" t="s">
        <v>34</v>
      </c>
    </row>
    <row r="55" spans="1:10" ht="12.75" customHeight="1"/>
    <row r="56" spans="1:10" ht="15.75" customHeight="1">
      <c r="A56" s="32">
        <v>2</v>
      </c>
      <c r="B56" s="8" t="s">
        <v>39</v>
      </c>
      <c r="E56" s="21"/>
      <c r="G56" s="22">
        <f>ROUND(3*D50*(0.5*dBallow)^1.5+3*D51*(dBallow^1.5)+3*D52*(0.5*dBallow)^1.5,3)</f>
        <v>1.365</v>
      </c>
      <c r="H56" s="3" t="s">
        <v>29</v>
      </c>
      <c r="I56" s="29" t="str">
        <f>IF(sumq&gt;=Q,"Capacity is adequate,","Capacity is inadequate")</f>
        <v>Capacity is adequate,</v>
      </c>
    </row>
    <row r="57" spans="1:10" ht="12.75" customHeight="1">
      <c r="B57" s="8"/>
      <c r="I57" s="28" t="str">
        <f>IF(sumq&gt;=Q,"design is complete.","additional inlets required.")</f>
        <v>design is complete.</v>
      </c>
    </row>
    <row r="58" spans="1:10" ht="15.75" customHeight="1">
      <c r="A58" s="23"/>
      <c r="I58" s="28"/>
    </row>
    <row r="59" spans="1:10" ht="15.75" customHeight="1">
      <c r="G59" s="22">
        <f>ROUND((Q/((3*D50*0.3536)+(3*D51)+(0.3536*3*D52)))^(2/3),3)</f>
        <v>0.21199999999999999</v>
      </c>
      <c r="H59" s="3" t="s">
        <v>3</v>
      </c>
      <c r="I59" s="30" t="s">
        <v>38</v>
      </c>
    </row>
    <row r="60" spans="1:10" ht="18" customHeight="1">
      <c r="I60" s="28" t="s">
        <v>37</v>
      </c>
    </row>
    <row r="61" spans="1:10" ht="15.75" customHeight="1">
      <c r="B61" s="3" t="s">
        <v>18</v>
      </c>
    </row>
    <row r="62" spans="1:10" ht="15.75" customHeight="1">
      <c r="B62" s="3" t="s">
        <v>42</v>
      </c>
    </row>
    <row r="63" spans="1:10" ht="12.75" customHeight="1">
      <c r="A63"/>
      <c r="B63"/>
      <c r="C63" s="15"/>
      <c r="D63" s="12"/>
      <c r="E63" s="13"/>
      <c r="F63"/>
    </row>
    <row r="64" spans="1:10" ht="15.75" customHeight="1">
      <c r="A64" s="20" t="s">
        <v>19</v>
      </c>
      <c r="B64"/>
      <c r="C64" s="15"/>
      <c r="D64" s="12"/>
      <c r="E64" s="14"/>
      <c r="F64"/>
      <c r="G64" s="6"/>
      <c r="H64" s="16"/>
    </row>
    <row r="65" spans="1:5" ht="15.75" customHeight="1">
      <c r="A65" s="31" t="s">
        <v>52</v>
      </c>
    </row>
    <row r="66" spans="1:5" ht="15.75" customHeight="1">
      <c r="A66" s="31" t="s">
        <v>44</v>
      </c>
    </row>
    <row r="67" spans="1:5" ht="15.75" customHeight="1">
      <c r="A67" s="31" t="s">
        <v>43</v>
      </c>
    </row>
    <row r="68" spans="1:5">
      <c r="A68" s="3" t="s">
        <v>45</v>
      </c>
    </row>
    <row r="69" spans="1:5" ht="15.75">
      <c r="A69" s="31" t="s">
        <v>49</v>
      </c>
    </row>
    <row r="70" spans="1:5" ht="15">
      <c r="A70" s="17"/>
    </row>
    <row r="71" spans="1:5" ht="15">
      <c r="A71" s="17"/>
    </row>
    <row r="72" spans="1:5">
      <c r="C72" s="25"/>
    </row>
    <row r="73" spans="1:5">
      <c r="C73" s="26"/>
    </row>
    <row r="75" spans="1:5">
      <c r="E75" s="27"/>
    </row>
  </sheetData>
  <mergeCells count="2">
    <mergeCell ref="A1:K1"/>
    <mergeCell ref="A2:K2"/>
  </mergeCells>
  <printOptions horizontalCentered="1"/>
  <pageMargins left="0.5" right="0.75" top="0.5" bottom="0.5" header="0.5" footer="0.25"/>
  <pageSetup scale="77" fitToHeight="0" orientation="portrait" verticalDpi="300" r:id="rId1"/>
  <headerFooter alignWithMargins="0">
    <oddFooter xml:space="preserve">&amp;LXL1024&amp;C&amp;F&amp;R&amp;D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81430-00FF-4280-9F0F-9444EB741548}">
  <sheetPr codeName="Sheet1">
    <pageSetUpPr fitToPage="1"/>
  </sheetPr>
  <dimension ref="A1:K75"/>
  <sheetViews>
    <sheetView showGridLines="0" topLeftCell="A22" zoomScaleNormal="100" workbookViewId="0">
      <selection activeCell="G56" sqref="G56"/>
    </sheetView>
  </sheetViews>
  <sheetFormatPr defaultColWidth="9.140625" defaultRowHeight="12.75"/>
  <cols>
    <col min="1" max="1" width="6" style="3" customWidth="1"/>
    <col min="2" max="2" width="25.140625" style="3" customWidth="1"/>
    <col min="3" max="3" width="10" style="3" customWidth="1"/>
    <col min="4" max="7" width="9.140625" style="3"/>
    <col min="8" max="8" width="8.85546875" style="3" customWidth="1"/>
    <col min="9" max="10" width="9.140625" style="3"/>
    <col min="11" max="11" width="16.140625" style="3" customWidth="1"/>
    <col min="12" max="16384" width="9.140625" style="3"/>
  </cols>
  <sheetData>
    <row r="1" spans="1:11" ht="20.25">
      <c r="A1" s="33" t="s">
        <v>25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20.25">
      <c r="A2" s="34" t="s">
        <v>36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18" spans="1:9">
      <c r="A18" s="6"/>
    </row>
    <row r="31" spans="1:9" ht="15.75" customHeight="1">
      <c r="B31" s="3" t="s">
        <v>0</v>
      </c>
      <c r="C31" s="3" t="s">
        <v>1</v>
      </c>
      <c r="D31" s="1">
        <v>0.02</v>
      </c>
      <c r="E31" s="3" t="s">
        <v>2</v>
      </c>
      <c r="F31" s="3" t="s">
        <v>32</v>
      </c>
      <c r="H31" s="9">
        <v>6</v>
      </c>
      <c r="I31" s="3" t="s">
        <v>3</v>
      </c>
    </row>
    <row r="32" spans="1:9" ht="15.75" customHeight="1">
      <c r="B32" s="3" t="s">
        <v>4</v>
      </c>
      <c r="C32" s="3" t="s">
        <v>31</v>
      </c>
      <c r="D32" s="9">
        <v>12</v>
      </c>
      <c r="E32" s="3" t="s">
        <v>3</v>
      </c>
      <c r="F32" s="3" t="s">
        <v>33</v>
      </c>
      <c r="H32" s="9">
        <v>12</v>
      </c>
      <c r="I32" s="3" t="s">
        <v>3</v>
      </c>
    </row>
    <row r="33" spans="1:8" ht="15.75" customHeight="1">
      <c r="B33" s="3" t="s">
        <v>4</v>
      </c>
      <c r="C33" s="3" t="s">
        <v>5</v>
      </c>
      <c r="D33" s="18">
        <f>Slope*Zd</f>
        <v>0.24</v>
      </c>
      <c r="E33" s="3" t="s">
        <v>3</v>
      </c>
      <c r="F33" s="6" t="s">
        <v>30</v>
      </c>
      <c r="G33" s="10" t="str">
        <f>" " &amp; TEXT(dBallow/2,"general") &amp; " ft allowable)"</f>
        <v xml:space="preserve"> 0.12 ft allowable)</v>
      </c>
    </row>
    <row r="34" spans="1:8" ht="15.75" customHeight="1">
      <c r="B34" s="3" t="s">
        <v>23</v>
      </c>
      <c r="C34" s="10" t="s">
        <v>26</v>
      </c>
      <c r="D34" s="11">
        <v>5</v>
      </c>
      <c r="E34" s="10" t="s">
        <v>20</v>
      </c>
    </row>
    <row r="35" spans="1:8" ht="15.75" customHeight="1">
      <c r="C35" s="10" t="s">
        <v>21</v>
      </c>
      <c r="D35" s="9">
        <v>8.2799999999999994</v>
      </c>
    </row>
    <row r="36" spans="1:8" ht="15.75" customHeight="1">
      <c r="C36" s="10" t="s">
        <v>22</v>
      </c>
      <c r="D36" s="1">
        <v>0.56699999999999995</v>
      </c>
    </row>
    <row r="37" spans="1:8" ht="15.75" customHeight="1">
      <c r="B37" s="3" t="s">
        <v>24</v>
      </c>
      <c r="C37" s="3" t="s">
        <v>6</v>
      </c>
      <c r="D37" s="22">
        <f>ROUND(m/TC^n,3)</f>
        <v>3.3239999999999998</v>
      </c>
      <c r="E37" s="3" t="s">
        <v>7</v>
      </c>
      <c r="F37" s="3" t="str">
        <f>"(for " &amp; TEXT(TC,"general") &amp; " minute duration)"</f>
        <v>(for 5 minute duration)</v>
      </c>
    </row>
    <row r="38" spans="1:8" ht="15.75" customHeight="1">
      <c r="D38" s="4"/>
    </row>
    <row r="39" spans="1:8" ht="15.75" customHeight="1">
      <c r="B39" s="7"/>
      <c r="C39" s="3" t="s">
        <v>11</v>
      </c>
      <c r="D39" s="9">
        <v>153</v>
      </c>
      <c r="E39" s="3" t="s">
        <v>3</v>
      </c>
      <c r="F39" s="3" t="s">
        <v>12</v>
      </c>
      <c r="G39" s="9">
        <v>197</v>
      </c>
      <c r="H39" s="3" t="s">
        <v>3</v>
      </c>
    </row>
    <row r="40" spans="1:8" ht="15.75" customHeight="1">
      <c r="B40" t="s">
        <v>13</v>
      </c>
      <c r="C40" s="3" t="s">
        <v>14</v>
      </c>
      <c r="D40" s="9">
        <v>24.5</v>
      </c>
      <c r="E40" s="3" t="s">
        <v>3</v>
      </c>
      <c r="F40" s="3" t="s">
        <v>15</v>
      </c>
      <c r="G40" s="9">
        <v>24.5</v>
      </c>
      <c r="H40" s="3" t="s">
        <v>3</v>
      </c>
    </row>
    <row r="41" spans="1:8" ht="15.75" customHeight="1">
      <c r="B41" t="s">
        <v>27</v>
      </c>
      <c r="C41" s="3" t="s">
        <v>47</v>
      </c>
      <c r="D41" s="9">
        <v>0.27700000000000002</v>
      </c>
      <c r="E41" s="3" t="s">
        <v>29</v>
      </c>
      <c r="F41" s="3" t="s">
        <v>48</v>
      </c>
      <c r="G41" s="9">
        <v>0.23599999999999999</v>
      </c>
      <c r="H41" s="3" t="s">
        <v>29</v>
      </c>
    </row>
    <row r="42" spans="1:8" ht="15.75" customHeight="1">
      <c r="B42" t="s">
        <v>28</v>
      </c>
      <c r="C42" s="3" t="s">
        <v>16</v>
      </c>
      <c r="D42" s="22">
        <f>ROUND(0.95*I*Length1*Width1/43560,3)</f>
        <v>0.27200000000000002</v>
      </c>
      <c r="E42" s="3" t="s">
        <v>29</v>
      </c>
      <c r="F42" s="3" t="s">
        <v>17</v>
      </c>
      <c r="G42" s="22">
        <f>ROUND(0.95*I*Length2*Width2/43560,3)</f>
        <v>0.35</v>
      </c>
      <c r="H42" s="3" t="s">
        <v>29</v>
      </c>
    </row>
    <row r="43" spans="1:8" ht="12.75" customHeight="1"/>
    <row r="44" spans="1:8" ht="15.75" customHeight="1">
      <c r="B44" s="19" t="s">
        <v>35</v>
      </c>
    </row>
    <row r="45" spans="1:8" ht="12.75" customHeight="1"/>
    <row r="46" spans="1:8" ht="15.75" customHeight="1">
      <c r="A46" s="10" t="s">
        <v>46</v>
      </c>
      <c r="C46" s="6" t="str">
        <f>"   " &amp; TEXT(_QBP1,"0.00")&amp; " + " &amp; TEXT(_QQ1,"0.00") &amp; " + " &amp; TEXT(_QBP2,"0.00") &amp; " + " &amp; TEXT(_QQ2,"0.00") &amp; "   =   "</f>
        <v xml:space="preserve">   0.28 + 0.27 + 0.24 + 0.35   =   </v>
      </c>
      <c r="D46" s="22">
        <f>ROUND(_QBP1+_QQ1+_QBP2+_QQ2,3)</f>
        <v>1.135</v>
      </c>
      <c r="E46" s="3" t="s">
        <v>29</v>
      </c>
    </row>
    <row r="47" spans="1:8" ht="12.75" customHeight="1"/>
    <row r="48" spans="1:8" ht="15.75" customHeight="1">
      <c r="G48" s="10"/>
    </row>
    <row r="49" spans="1:10" ht="12.75" customHeight="1">
      <c r="C49" s="6" t="s">
        <v>41</v>
      </c>
      <c r="D49" s="2" t="s">
        <v>40</v>
      </c>
      <c r="G49" s="10"/>
    </row>
    <row r="50" spans="1:10" ht="15.75" customHeight="1">
      <c r="A50" s="24"/>
      <c r="B50" s="5"/>
      <c r="C50" s="3" t="s">
        <v>51</v>
      </c>
      <c r="D50" s="18">
        <f>ROUND((2*_PIW1+_PIL1)*0.5,2)</f>
        <v>0</v>
      </c>
      <c r="E50" s="3" t="s">
        <v>3</v>
      </c>
      <c r="F50" s="6" t="s">
        <v>8</v>
      </c>
      <c r="G50" s="2">
        <v>0</v>
      </c>
      <c r="H50" s="6" t="s">
        <v>9</v>
      </c>
      <c r="I50" s="2">
        <v>0</v>
      </c>
      <c r="J50" s="17"/>
    </row>
    <row r="51" spans="1:10" ht="15.75" customHeight="1">
      <c r="B51" s="5"/>
      <c r="C51" s="3" t="s">
        <v>10</v>
      </c>
      <c r="D51" s="22">
        <f>IF(D49="C",ROUND((2*_PIW2+_PIL2),2),IF(D49="G",ROUND((2*_PIW2+_PIL2)*0.5,2),"C47=C/G"))</f>
        <v>3.87</v>
      </c>
      <c r="E51" s="3" t="s">
        <v>3</v>
      </c>
      <c r="F51" s="6" t="s">
        <v>8</v>
      </c>
      <c r="G51" s="9">
        <v>1.31</v>
      </c>
      <c r="H51" s="6" t="s">
        <v>9</v>
      </c>
      <c r="I51" s="9">
        <v>1.25</v>
      </c>
      <c r="J51" s="17"/>
    </row>
    <row r="52" spans="1:10" ht="15.75" customHeight="1">
      <c r="B52" s="5"/>
      <c r="C52" s="3" t="s">
        <v>50</v>
      </c>
      <c r="D52" s="18">
        <f>ROUND((2*_PIW3+_PIL3)*0.5,2)</f>
        <v>0</v>
      </c>
      <c r="E52" s="3" t="s">
        <v>3</v>
      </c>
      <c r="F52" s="6" t="s">
        <v>8</v>
      </c>
      <c r="G52" s="2">
        <v>0</v>
      </c>
      <c r="H52" s="6" t="s">
        <v>9</v>
      </c>
      <c r="I52" s="2">
        <v>0</v>
      </c>
      <c r="J52" s="17"/>
    </row>
    <row r="53" spans="1:10" ht="15.75" customHeight="1">
      <c r="B53" s="5"/>
      <c r="D53" s="4"/>
      <c r="F53" s="6"/>
      <c r="G53" s="4"/>
      <c r="H53" s="6"/>
      <c r="I53" s="4"/>
    </row>
    <row r="54" spans="1:10" ht="15.75" customHeight="1">
      <c r="B54" s="8" t="s">
        <v>34</v>
      </c>
    </row>
    <row r="55" spans="1:10" ht="12.75" customHeight="1"/>
    <row r="56" spans="1:10" ht="15.75" customHeight="1">
      <c r="A56" s="32">
        <v>2</v>
      </c>
      <c r="B56" s="8" t="s">
        <v>39</v>
      </c>
      <c r="E56" s="21"/>
      <c r="G56" s="22">
        <f>ROUND(3*D50*(0.5*dBallow)^1.5+3*D51*(dBallow^1.5)+3*D52*(0.5*dBallow)^1.5,3)</f>
        <v>1.365</v>
      </c>
      <c r="H56" s="3" t="s">
        <v>29</v>
      </c>
      <c r="I56" s="29" t="str">
        <f>IF(sumq&gt;=Q,"Capacity is adequate,","Capacity is inadequate")</f>
        <v>Capacity is adequate,</v>
      </c>
    </row>
    <row r="57" spans="1:10" ht="12.75" customHeight="1">
      <c r="B57" s="8"/>
      <c r="I57" s="28" t="str">
        <f>IF(sumq&gt;=Q,"design is complete.","additional inlets required.")</f>
        <v>design is complete.</v>
      </c>
    </row>
    <row r="58" spans="1:10" ht="15.75" customHeight="1">
      <c r="A58" s="23"/>
      <c r="I58" s="28"/>
    </row>
    <row r="59" spans="1:10" ht="15.75" customHeight="1">
      <c r="G59" s="22">
        <f>ROUND((Q/((3*D50*0.3536)+(3*D51)+(0.3536*3*D52)))^(2/3),3)</f>
        <v>0.21199999999999999</v>
      </c>
      <c r="H59" s="3" t="s">
        <v>3</v>
      </c>
      <c r="I59" s="30" t="s">
        <v>38</v>
      </c>
    </row>
    <row r="60" spans="1:10" ht="18" customHeight="1">
      <c r="I60" s="28" t="s">
        <v>37</v>
      </c>
    </row>
    <row r="61" spans="1:10" ht="15.75" customHeight="1">
      <c r="B61" s="3" t="s">
        <v>18</v>
      </c>
    </row>
    <row r="62" spans="1:10" ht="15.75" customHeight="1">
      <c r="B62" s="3" t="s">
        <v>42</v>
      </c>
    </row>
    <row r="63" spans="1:10" ht="12.75" customHeight="1">
      <c r="A63"/>
      <c r="B63"/>
      <c r="C63" s="15"/>
      <c r="D63" s="12"/>
      <c r="E63" s="13"/>
      <c r="F63"/>
    </row>
    <row r="64" spans="1:10" ht="15.75" customHeight="1">
      <c r="A64" s="20" t="s">
        <v>19</v>
      </c>
      <c r="B64"/>
      <c r="C64" s="15"/>
      <c r="D64" s="12"/>
      <c r="E64" s="14"/>
      <c r="F64"/>
      <c r="G64" s="6"/>
      <c r="H64" s="16"/>
    </row>
    <row r="65" spans="1:5" ht="15.75" customHeight="1">
      <c r="A65" s="31" t="s">
        <v>52</v>
      </c>
    </row>
    <row r="66" spans="1:5" ht="15.75" customHeight="1">
      <c r="A66" s="31" t="s">
        <v>44</v>
      </c>
    </row>
    <row r="67" spans="1:5" ht="15.75" customHeight="1">
      <c r="A67" s="31" t="s">
        <v>43</v>
      </c>
    </row>
    <row r="68" spans="1:5">
      <c r="A68" s="3" t="s">
        <v>45</v>
      </c>
    </row>
    <row r="69" spans="1:5" ht="15.75">
      <c r="A69" s="31" t="s">
        <v>49</v>
      </c>
    </row>
    <row r="70" spans="1:5" ht="15">
      <c r="A70" s="17"/>
    </row>
    <row r="71" spans="1:5" ht="15">
      <c r="A71" s="17"/>
    </row>
    <row r="72" spans="1:5">
      <c r="C72" s="25"/>
    </row>
    <row r="73" spans="1:5">
      <c r="C73" s="26"/>
    </row>
    <row r="75" spans="1:5">
      <c r="E75" s="27"/>
    </row>
  </sheetData>
  <mergeCells count="2">
    <mergeCell ref="A1:K1"/>
    <mergeCell ref="A2:K2"/>
  </mergeCells>
  <phoneticPr fontId="0" type="noConversion"/>
  <printOptions horizontalCentered="1"/>
  <pageMargins left="0.5" right="0.75" top="0.5" bottom="0.5" header="0.5" footer="0.25"/>
  <pageSetup scale="77" fitToHeight="0" orientation="portrait" verticalDpi="300" r:id="rId1"/>
  <headerFooter alignWithMargins="0">
    <oddFooter xml:space="preserve">&amp;LXL1024&amp;C&amp;F&amp;R&amp;D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100</vt:i4>
      </vt:variant>
    </vt:vector>
  </HeadingPairs>
  <TitlesOfParts>
    <vt:vector size="104" baseType="lpstr">
      <vt:lpstr>HEC22_newsumpzz</vt:lpstr>
      <vt:lpstr>HEC22_newsump</vt:lpstr>
      <vt:lpstr>test</vt:lpstr>
      <vt:lpstr>Design Worksheet</vt:lpstr>
      <vt:lpstr>HEC22_newsump!_PIL1</vt:lpstr>
      <vt:lpstr>HEC22_newsumpzz!_PIL1</vt:lpstr>
      <vt:lpstr>test!_PIL1</vt:lpstr>
      <vt:lpstr>_PIL1</vt:lpstr>
      <vt:lpstr>HEC22_newsump!_PIL2</vt:lpstr>
      <vt:lpstr>HEC22_newsumpzz!_PIL2</vt:lpstr>
      <vt:lpstr>test!_PIL2</vt:lpstr>
      <vt:lpstr>_PIL2</vt:lpstr>
      <vt:lpstr>HEC22_newsump!_PIL3</vt:lpstr>
      <vt:lpstr>HEC22_newsumpzz!_PIL3</vt:lpstr>
      <vt:lpstr>test!_PIL3</vt:lpstr>
      <vt:lpstr>_PIL3</vt:lpstr>
      <vt:lpstr>HEC22_newsump!_PIW1</vt:lpstr>
      <vt:lpstr>HEC22_newsumpzz!_PIW1</vt:lpstr>
      <vt:lpstr>test!_PIW1</vt:lpstr>
      <vt:lpstr>_PIW1</vt:lpstr>
      <vt:lpstr>HEC22_newsump!_PIW2</vt:lpstr>
      <vt:lpstr>HEC22_newsumpzz!_PIW2</vt:lpstr>
      <vt:lpstr>test!_PIW2</vt:lpstr>
      <vt:lpstr>_PIW2</vt:lpstr>
      <vt:lpstr>HEC22_newsump!_PIW3</vt:lpstr>
      <vt:lpstr>HEC22_newsumpzz!_PIW3</vt:lpstr>
      <vt:lpstr>test!_PIW3</vt:lpstr>
      <vt:lpstr>_PIW3</vt:lpstr>
      <vt:lpstr>HEC22_newsump!_QBP1</vt:lpstr>
      <vt:lpstr>HEC22_newsumpzz!_QBP1</vt:lpstr>
      <vt:lpstr>test!_QBP1</vt:lpstr>
      <vt:lpstr>_QBP1</vt:lpstr>
      <vt:lpstr>HEC22_newsump!_QBP2</vt:lpstr>
      <vt:lpstr>HEC22_newsumpzz!_QBP2</vt:lpstr>
      <vt:lpstr>test!_QBP2</vt:lpstr>
      <vt:lpstr>_QBP2</vt:lpstr>
      <vt:lpstr>HEC22_newsump!_QQ1</vt:lpstr>
      <vt:lpstr>HEC22_newsumpzz!_QQ1</vt:lpstr>
      <vt:lpstr>test!_QQ1</vt:lpstr>
      <vt:lpstr>_QQ1</vt:lpstr>
      <vt:lpstr>HEC22_newsump!_QQ2</vt:lpstr>
      <vt:lpstr>HEC22_newsumpzz!_QQ2</vt:lpstr>
      <vt:lpstr>test!_QQ2</vt:lpstr>
      <vt:lpstr>_QQ2</vt:lpstr>
      <vt:lpstr>HEC22_newsump!dB</vt:lpstr>
      <vt:lpstr>HEC22_newsumpzz!dB</vt:lpstr>
      <vt:lpstr>test!dB</vt:lpstr>
      <vt:lpstr>dB</vt:lpstr>
      <vt:lpstr>HEC22_newsump!dBallow</vt:lpstr>
      <vt:lpstr>HEC22_newsumpzz!dBallow</vt:lpstr>
      <vt:lpstr>test!dBallow</vt:lpstr>
      <vt:lpstr>dBallow</vt:lpstr>
      <vt:lpstr>HEC22_newsump!I</vt:lpstr>
      <vt:lpstr>HEC22_newsumpzz!I</vt:lpstr>
      <vt:lpstr>test!I</vt:lpstr>
      <vt:lpstr>I</vt:lpstr>
      <vt:lpstr>HEC22_newsump!Length1</vt:lpstr>
      <vt:lpstr>HEC22_newsumpzz!Length1</vt:lpstr>
      <vt:lpstr>test!Length1</vt:lpstr>
      <vt:lpstr>Length1</vt:lpstr>
      <vt:lpstr>HEC22_newsump!Length2</vt:lpstr>
      <vt:lpstr>HEC22_newsumpzz!Length2</vt:lpstr>
      <vt:lpstr>test!Length2</vt:lpstr>
      <vt:lpstr>Length2</vt:lpstr>
      <vt:lpstr>HEC22_newsump!m</vt:lpstr>
      <vt:lpstr>HEC22_newsumpzz!m</vt:lpstr>
      <vt:lpstr>test!m</vt:lpstr>
      <vt:lpstr>m</vt:lpstr>
      <vt:lpstr>HEC22_newsump!n</vt:lpstr>
      <vt:lpstr>HEC22_newsumpzz!n</vt:lpstr>
      <vt:lpstr>test!n</vt:lpstr>
      <vt:lpstr>n</vt:lpstr>
      <vt:lpstr>'Design Worksheet'!Print_Area</vt:lpstr>
      <vt:lpstr>HEC22_newsump!Print_Area</vt:lpstr>
      <vt:lpstr>HEC22_newsumpzz!Print_Area</vt:lpstr>
      <vt:lpstr>test!Print_Area</vt:lpstr>
      <vt:lpstr>HEC22_newsump!Q</vt:lpstr>
      <vt:lpstr>HEC22_newsumpzz!Q</vt:lpstr>
      <vt:lpstr>test!Q</vt:lpstr>
      <vt:lpstr>Q</vt:lpstr>
      <vt:lpstr>HEC22_newsump!Slope</vt:lpstr>
      <vt:lpstr>HEC22_newsumpzz!Slope</vt:lpstr>
      <vt:lpstr>test!Slope</vt:lpstr>
      <vt:lpstr>Slope</vt:lpstr>
      <vt:lpstr>HEC22_newsump!sumq</vt:lpstr>
      <vt:lpstr>HEC22_newsumpzz!sumq</vt:lpstr>
      <vt:lpstr>test!sumq</vt:lpstr>
      <vt:lpstr>sumq</vt:lpstr>
      <vt:lpstr>HEC22_newsump!TC</vt:lpstr>
      <vt:lpstr>HEC22_newsumpzz!TC</vt:lpstr>
      <vt:lpstr>test!TC</vt:lpstr>
      <vt:lpstr>TC</vt:lpstr>
      <vt:lpstr>HEC22_newsump!Width1</vt:lpstr>
      <vt:lpstr>HEC22_newsumpzz!Width1</vt:lpstr>
      <vt:lpstr>test!Width1</vt:lpstr>
      <vt:lpstr>Width1</vt:lpstr>
      <vt:lpstr>HEC22_newsump!Width2</vt:lpstr>
      <vt:lpstr>HEC22_newsumpzz!Width2</vt:lpstr>
      <vt:lpstr>test!Width2</vt:lpstr>
      <vt:lpstr>Width2</vt:lpstr>
      <vt:lpstr>HEC22_newsump!Zd</vt:lpstr>
      <vt:lpstr>HEC22_newsumpzz!Zd</vt:lpstr>
      <vt:lpstr>test!Zd</vt:lpstr>
      <vt:lpstr>Zd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SAG Worksheet</dc:title>
  <dc:subject>SAG Worksheet</dc:subject>
  <dc:creator>WSDOT Hydraulics</dc:creator>
  <cp:keywords>SAG Worksheet</cp:keywords>
  <cp:lastModifiedBy>Williams, Stephanie</cp:lastModifiedBy>
  <cp:lastPrinted>2004-04-29T15:48:43Z</cp:lastPrinted>
  <dcterms:created xsi:type="dcterms:W3CDTF">2002-03-21T23:38:12Z</dcterms:created>
  <dcterms:modified xsi:type="dcterms:W3CDTF">2025-04-07T19:43:20Z</dcterms:modified>
  <cp:category>SAG Worksheet</cp:category>
</cp:coreProperties>
</file>