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wsdot-my.sharepoint.com/personal/willisr_wsdot_wa_gov/Documents/Desktop/HydraulicsHydrologyWebpage/TemplatesSpreadsheetsDocuments/"/>
    </mc:Choice>
  </mc:AlternateContent>
  <xr:revisionPtr revIDLastSave="3" documentId="8_{F7C6B344-4D7F-4620-94AC-6E0D6EF587B1}" xr6:coauthVersionLast="47" xr6:coauthVersionMax="47" xr10:uidLastSave="{85480767-20C2-4A5F-A634-AF98AC1BE5A7}"/>
  <bookViews>
    <workbookView xWindow="-120" yWindow="-120" windowWidth="29040" windowHeight="15720" xr2:uid="{BEC6D7D6-02BA-4965-B980-F0D9B5285CF3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5" i="1" l="1"/>
  <c r="F116" i="1"/>
  <c r="F117" i="1"/>
  <c r="F118" i="1"/>
  <c r="F119" i="1"/>
  <c r="K18" i="1"/>
  <c r="K100" i="1" s="1"/>
  <c r="K92" i="1"/>
  <c r="L18" i="1"/>
  <c r="L98" i="1" s="1"/>
  <c r="L92" i="1"/>
  <c r="M18" i="1"/>
  <c r="M105" i="1" s="1"/>
  <c r="J93" i="1"/>
  <c r="K93" i="1"/>
  <c r="K95" i="1"/>
  <c r="K96" i="1"/>
  <c r="L96" i="1"/>
  <c r="K97" i="1"/>
  <c r="K98" i="1"/>
  <c r="K101" i="1"/>
  <c r="L101" i="1"/>
  <c r="K102" i="1"/>
  <c r="L102" i="1"/>
  <c r="K103" i="1"/>
  <c r="K104" i="1"/>
  <c r="K105" i="1"/>
  <c r="L105" i="1"/>
  <c r="K106" i="1"/>
  <c r="K107" i="1"/>
  <c r="K108" i="1"/>
  <c r="L108" i="1"/>
  <c r="K109" i="1"/>
  <c r="K110" i="1"/>
  <c r="K111" i="1"/>
  <c r="L111" i="1"/>
  <c r="K112" i="1"/>
  <c r="L112" i="1"/>
  <c r="K113" i="1"/>
  <c r="K114" i="1"/>
  <c r="K115" i="1"/>
  <c r="L115" i="1"/>
  <c r="K116" i="1"/>
  <c r="L116" i="1"/>
  <c r="K117" i="1"/>
  <c r="K118" i="1"/>
  <c r="L118" i="1"/>
  <c r="K119" i="1"/>
  <c r="K20" i="1"/>
  <c r="K21" i="1"/>
  <c r="K22" i="1"/>
  <c r="K23" i="1"/>
  <c r="K24" i="1"/>
  <c r="K25" i="1"/>
  <c r="K26" i="1"/>
  <c r="K27" i="1"/>
  <c r="K28" i="1"/>
  <c r="K29" i="1"/>
  <c r="N29" i="1" s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J91" i="1"/>
  <c r="N91" i="1" s="1"/>
  <c r="J67" i="1"/>
  <c r="N67" i="1"/>
  <c r="J43" i="1"/>
  <c r="N43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L91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L52" i="1"/>
  <c r="M52" i="1"/>
  <c r="J18" i="1"/>
  <c r="J89" i="1" s="1"/>
  <c r="J100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J50" i="1"/>
  <c r="N50" i="1"/>
  <c r="J114" i="1"/>
  <c r="J44" i="1"/>
  <c r="N44" i="1"/>
  <c r="J112" i="1"/>
  <c r="K99" i="1"/>
  <c r="J29" i="1"/>
  <c r="J37" i="1"/>
  <c r="N37" i="1" s="1"/>
  <c r="J77" i="1"/>
  <c r="N77" i="1"/>
  <c r="J85" i="1"/>
  <c r="N85" i="1" s="1"/>
  <c r="K94" i="1"/>
  <c r="J22" i="1"/>
  <c r="N22" i="1"/>
  <c r="J70" i="1"/>
  <c r="N70" i="1"/>
  <c r="J94" i="1"/>
  <c r="J23" i="1"/>
  <c r="N23" i="1" s="1"/>
  <c r="J63" i="1"/>
  <c r="N63" i="1"/>
  <c r="J71" i="1"/>
  <c r="N71" i="1" s="1"/>
  <c r="J97" i="1"/>
  <c r="L95" i="1"/>
  <c r="J56" i="1"/>
  <c r="N56" i="1"/>
  <c r="J64" i="1"/>
  <c r="N64" i="1" s="1"/>
  <c r="J108" i="1"/>
  <c r="J49" i="1" l="1"/>
  <c r="N49" i="1" s="1"/>
  <c r="M108" i="1"/>
  <c r="N108" i="1" s="1"/>
  <c r="J55" i="1"/>
  <c r="N55" i="1" s="1"/>
  <c r="J119" i="1"/>
  <c r="M118" i="1"/>
  <c r="M104" i="1"/>
  <c r="J48" i="1"/>
  <c r="N48" i="1" s="1"/>
  <c r="J69" i="1"/>
  <c r="N69" i="1" s="1"/>
  <c r="J110" i="1"/>
  <c r="L97" i="1"/>
  <c r="N97" i="1" s="1"/>
  <c r="L94" i="1"/>
  <c r="J82" i="1"/>
  <c r="N82" i="1" s="1"/>
  <c r="L86" i="1"/>
  <c r="J27" i="1"/>
  <c r="N27" i="1" s="1"/>
  <c r="M114" i="1"/>
  <c r="J88" i="1"/>
  <c r="J113" i="1"/>
  <c r="N113" i="1" s="1"/>
  <c r="J99" i="1"/>
  <c r="N99" i="1" s="1"/>
  <c r="L87" i="1"/>
  <c r="M117" i="1"/>
  <c r="L114" i="1"/>
  <c r="N114" i="1" s="1"/>
  <c r="J111" i="1"/>
  <c r="N111" i="1" s="1"/>
  <c r="M107" i="1"/>
  <c r="M103" i="1"/>
  <c r="J101" i="1"/>
  <c r="M111" i="1"/>
  <c r="M96" i="1"/>
  <c r="J102" i="1"/>
  <c r="M92" i="1"/>
  <c r="J36" i="1"/>
  <c r="N36" i="1" s="1"/>
  <c r="J90" i="1"/>
  <c r="N90" i="1" s="1"/>
  <c r="J42" i="1"/>
  <c r="N42" i="1" s="1"/>
  <c r="J25" i="1"/>
  <c r="N25" i="1" s="1"/>
  <c r="J116" i="1"/>
  <c r="N116" i="1" s="1"/>
  <c r="J21" i="1"/>
  <c r="N21" i="1" s="1"/>
  <c r="J54" i="1"/>
  <c r="N54" i="1" s="1"/>
  <c r="J76" i="1"/>
  <c r="N76" i="1" s="1"/>
  <c r="J28" i="1"/>
  <c r="N28" i="1" s="1"/>
  <c r="J34" i="1"/>
  <c r="N34" i="1" s="1"/>
  <c r="J51" i="1"/>
  <c r="N51" i="1" s="1"/>
  <c r="J75" i="1"/>
  <c r="N75" i="1" s="1"/>
  <c r="M95" i="1"/>
  <c r="J40" i="1"/>
  <c r="N40" i="1" s="1"/>
  <c r="J47" i="1"/>
  <c r="N47" i="1" s="1"/>
  <c r="J61" i="1"/>
  <c r="N61" i="1" s="1"/>
  <c r="J118" i="1"/>
  <c r="N118" i="1" s="1"/>
  <c r="J46" i="1"/>
  <c r="N46" i="1" s="1"/>
  <c r="J96" i="1"/>
  <c r="N96" i="1" s="1"/>
  <c r="J68" i="1"/>
  <c r="N68" i="1" s="1"/>
  <c r="J20" i="1"/>
  <c r="N20" i="1" s="1"/>
  <c r="J74" i="1"/>
  <c r="N74" i="1" s="1"/>
  <c r="J26" i="1"/>
  <c r="N26" i="1" s="1"/>
  <c r="L88" i="1"/>
  <c r="J33" i="1"/>
  <c r="N33" i="1" s="1"/>
  <c r="J57" i="1"/>
  <c r="N57" i="1" s="1"/>
  <c r="J81" i="1"/>
  <c r="N81" i="1" s="1"/>
  <c r="L117" i="1"/>
  <c r="M110" i="1"/>
  <c r="L107" i="1"/>
  <c r="L103" i="1"/>
  <c r="M100" i="1"/>
  <c r="J95" i="1"/>
  <c r="J73" i="1"/>
  <c r="N73" i="1" s="1"/>
  <c r="J80" i="1"/>
  <c r="N80" i="1" s="1"/>
  <c r="J107" i="1"/>
  <c r="N107" i="1" s="1"/>
  <c r="M113" i="1"/>
  <c r="L110" i="1"/>
  <c r="L100" i="1"/>
  <c r="N100" i="1" s="1"/>
  <c r="M94" i="1"/>
  <c r="J105" i="1"/>
  <c r="N105" i="1" s="1"/>
  <c r="L104" i="1"/>
  <c r="J32" i="1"/>
  <c r="N32" i="1" s="1"/>
  <c r="J87" i="1"/>
  <c r="J39" i="1"/>
  <c r="N39" i="1" s="1"/>
  <c r="J53" i="1"/>
  <c r="N53" i="1" s="1"/>
  <c r="M97" i="1"/>
  <c r="L89" i="1"/>
  <c r="N89" i="1" s="1"/>
  <c r="J86" i="1"/>
  <c r="N86" i="1" s="1"/>
  <c r="J38" i="1"/>
  <c r="N38" i="1" s="1"/>
  <c r="J60" i="1"/>
  <c r="N60" i="1" s="1"/>
  <c r="J98" i="1"/>
  <c r="N98" i="1" s="1"/>
  <c r="J66" i="1"/>
  <c r="N66" i="1" s="1"/>
  <c r="L90" i="1"/>
  <c r="J35" i="1"/>
  <c r="N35" i="1" s="1"/>
  <c r="J59" i="1"/>
  <c r="N59" i="1" s="1"/>
  <c r="J83" i="1"/>
  <c r="N83" i="1" s="1"/>
  <c r="L113" i="1"/>
  <c r="M106" i="1"/>
  <c r="M99" i="1"/>
  <c r="M93" i="1"/>
  <c r="J92" i="1"/>
  <c r="N92" i="1" s="1"/>
  <c r="M115" i="1"/>
  <c r="J109" i="1"/>
  <c r="M101" i="1"/>
  <c r="M98" i="1"/>
  <c r="J62" i="1"/>
  <c r="N62" i="1" s="1"/>
  <c r="J84" i="1"/>
  <c r="N84" i="1" s="1"/>
  <c r="J72" i="1"/>
  <c r="N72" i="1" s="1"/>
  <c r="J24" i="1"/>
  <c r="N24" i="1" s="1"/>
  <c r="J79" i="1"/>
  <c r="N79" i="1" s="1"/>
  <c r="J31" i="1"/>
  <c r="N31" i="1" s="1"/>
  <c r="J115" i="1"/>
  <c r="J45" i="1"/>
  <c r="N45" i="1" s="1"/>
  <c r="M119" i="1"/>
  <c r="J117" i="1"/>
  <c r="N117" i="1" s="1"/>
  <c r="M109" i="1"/>
  <c r="L106" i="1"/>
  <c r="J103" i="1"/>
  <c r="N103" i="1" s="1"/>
  <c r="L99" i="1"/>
  <c r="L93" i="1"/>
  <c r="J78" i="1"/>
  <c r="N78" i="1" s="1"/>
  <c r="J30" i="1"/>
  <c r="N30" i="1" s="1"/>
  <c r="J104" i="1"/>
  <c r="J52" i="1"/>
  <c r="N52" i="1" s="1"/>
  <c r="J106" i="1"/>
  <c r="N106" i="1" s="1"/>
  <c r="J58" i="1"/>
  <c r="N58" i="1" s="1"/>
  <c r="J41" i="1"/>
  <c r="N41" i="1" s="1"/>
  <c r="J65" i="1"/>
  <c r="N65" i="1" s="1"/>
  <c r="L119" i="1"/>
  <c r="M116" i="1"/>
  <c r="M112" i="1"/>
  <c r="N112" i="1" s="1"/>
  <c r="L109" i="1"/>
  <c r="M102" i="1"/>
  <c r="N104" i="1" l="1"/>
  <c r="N102" i="1"/>
  <c r="N88" i="1"/>
  <c r="N119" i="1"/>
  <c r="N115" i="1"/>
  <c r="N95" i="1"/>
  <c r="N109" i="1"/>
  <c r="N110" i="1"/>
  <c r="N93" i="1"/>
  <c r="N87" i="1"/>
  <c r="N101" i="1"/>
  <c r="N94" i="1"/>
</calcChain>
</file>

<file path=xl/sharedStrings.xml><?xml version="1.0" encoding="utf-8"?>
<sst xmlns="http://schemas.openxmlformats.org/spreadsheetml/2006/main" count="35" uniqueCount="29">
  <si>
    <t>Invert</t>
  </si>
  <si>
    <t>Diam</t>
  </si>
  <si>
    <t>Area</t>
  </si>
  <si>
    <t>Total</t>
  </si>
  <si>
    <t>Disch (cfs)</t>
  </si>
  <si>
    <t>Orifice 1</t>
  </si>
  <si>
    <t>Orifice 2</t>
  </si>
  <si>
    <t>Orifice 3</t>
  </si>
  <si>
    <t>Orifice 4</t>
  </si>
  <si>
    <t>Slot Weir Rating Table from MGSFlood Report</t>
  </si>
  <si>
    <t>Orifice 1 from MGSFlood, Orifice 2, 3, 4 determined by Trial and Error</t>
  </si>
  <si>
    <t>Volume</t>
  </si>
  <si>
    <t>Discharge</t>
  </si>
  <si>
    <t>Elev</t>
  </si>
  <si>
    <t>Surf Area</t>
  </si>
  <si>
    <t>Infilt</t>
  </si>
  <si>
    <t>(ft)</t>
  </si>
  <si>
    <t>(acres)</t>
  </si>
  <si>
    <t>(ac-ft)</t>
  </si>
  <si>
    <t>(cfs)</t>
  </si>
  <si>
    <t>Directions:</t>
  </si>
  <si>
    <t>1.  Copy hydraulic Rating table from MGSFlood project report to table at left below.</t>
  </si>
  <si>
    <t>2.  Adjust graph at right to include the elevation discharge from the pond bottom to the riser crest.</t>
  </si>
  <si>
    <t>3.  Enter the bottom orifice elevation and diameter under Orifice 1 in the table.</t>
  </si>
  <si>
    <t>4.  By trial, enter orifice sizes and diameters so that the orifice elevation/discharge curve</t>
  </si>
  <si>
    <t xml:space="preserve">     matches the slot weir curve to the greatest extent possible.</t>
  </si>
  <si>
    <t>Spreadsheet to Assist in Converting from Orifice/Slot Configuration to Multi-Orifice Configuration</t>
  </si>
  <si>
    <t>5.  Enter the resulting orifices in MGSFlood and route flows to ensure compliance.</t>
  </si>
  <si>
    <t>Match multiple orifice with slot hydraulics.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</si>
</sst>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0" fillId="0" borderId="0" xfId="0" applyNumberFormat="1"/>
    <xf numFmtId="0" fontId="3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85267683689021"/>
          <c:y val="0.10029516582687661"/>
          <c:w val="0.75335709339399715"/>
          <c:h val="0.62831971532719766"/>
        </c:manualLayout>
      </c:layout>
      <c:scatterChart>
        <c:scatterStyle val="lineMarker"/>
        <c:varyColors val="0"/>
        <c:ser>
          <c:idx val="0"/>
          <c:order val="0"/>
          <c:tx>
            <c:v>Slot Hydraulics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Sheet1!$A$20:$A$109</c:f>
              <c:numCache>
                <c:formatCode>General</c:formatCode>
                <c:ptCount val="90"/>
                <c:pt idx="0">
                  <c:v>312</c:v>
                </c:pt>
                <c:pt idx="1">
                  <c:v>312.08999999999997</c:v>
                </c:pt>
                <c:pt idx="2">
                  <c:v>312.17</c:v>
                </c:pt>
                <c:pt idx="3">
                  <c:v>312.33999999999997</c:v>
                </c:pt>
                <c:pt idx="4">
                  <c:v>312.51</c:v>
                </c:pt>
                <c:pt idx="5">
                  <c:v>312.68</c:v>
                </c:pt>
                <c:pt idx="6">
                  <c:v>312.85000000000002</c:v>
                </c:pt>
                <c:pt idx="7">
                  <c:v>313.02</c:v>
                </c:pt>
                <c:pt idx="8">
                  <c:v>313.19</c:v>
                </c:pt>
                <c:pt idx="9">
                  <c:v>313.36</c:v>
                </c:pt>
                <c:pt idx="10">
                  <c:v>313.52999999999997</c:v>
                </c:pt>
                <c:pt idx="11">
                  <c:v>313.7</c:v>
                </c:pt>
                <c:pt idx="12">
                  <c:v>313.87</c:v>
                </c:pt>
                <c:pt idx="13">
                  <c:v>314.04000000000002</c:v>
                </c:pt>
                <c:pt idx="14">
                  <c:v>314.20999999999998</c:v>
                </c:pt>
                <c:pt idx="15">
                  <c:v>314.38</c:v>
                </c:pt>
                <c:pt idx="16">
                  <c:v>314.55</c:v>
                </c:pt>
                <c:pt idx="17">
                  <c:v>314.72000000000003</c:v>
                </c:pt>
                <c:pt idx="18">
                  <c:v>314.89</c:v>
                </c:pt>
                <c:pt idx="19">
                  <c:v>315.06</c:v>
                </c:pt>
                <c:pt idx="20">
                  <c:v>315.23</c:v>
                </c:pt>
                <c:pt idx="21">
                  <c:v>315.39999999999998</c:v>
                </c:pt>
                <c:pt idx="22">
                  <c:v>315.57</c:v>
                </c:pt>
                <c:pt idx="23">
                  <c:v>315.74</c:v>
                </c:pt>
                <c:pt idx="24">
                  <c:v>315.91000000000003</c:v>
                </c:pt>
                <c:pt idx="25">
                  <c:v>316.08</c:v>
                </c:pt>
                <c:pt idx="26">
                  <c:v>316.25</c:v>
                </c:pt>
                <c:pt idx="27">
                  <c:v>316.42</c:v>
                </c:pt>
                <c:pt idx="28">
                  <c:v>316.58999999999997</c:v>
                </c:pt>
                <c:pt idx="29">
                  <c:v>316.76</c:v>
                </c:pt>
                <c:pt idx="30">
                  <c:v>316.93</c:v>
                </c:pt>
                <c:pt idx="31">
                  <c:v>317.10000000000002</c:v>
                </c:pt>
                <c:pt idx="32">
                  <c:v>317.27</c:v>
                </c:pt>
                <c:pt idx="33">
                  <c:v>317.44</c:v>
                </c:pt>
                <c:pt idx="34">
                  <c:v>317.61</c:v>
                </c:pt>
                <c:pt idx="35">
                  <c:v>317.77999999999997</c:v>
                </c:pt>
                <c:pt idx="36">
                  <c:v>317.95</c:v>
                </c:pt>
                <c:pt idx="37">
                  <c:v>318.12</c:v>
                </c:pt>
                <c:pt idx="38">
                  <c:v>318.29000000000002</c:v>
                </c:pt>
                <c:pt idx="39">
                  <c:v>318.45999999999998</c:v>
                </c:pt>
                <c:pt idx="40">
                  <c:v>318.63</c:v>
                </c:pt>
                <c:pt idx="41">
                  <c:v>318.8</c:v>
                </c:pt>
                <c:pt idx="42">
                  <c:v>318.97000000000003</c:v>
                </c:pt>
                <c:pt idx="43">
                  <c:v>319.02</c:v>
                </c:pt>
                <c:pt idx="44">
                  <c:v>319.07</c:v>
                </c:pt>
                <c:pt idx="45">
                  <c:v>319.12</c:v>
                </c:pt>
                <c:pt idx="46">
                  <c:v>319.17</c:v>
                </c:pt>
                <c:pt idx="47">
                  <c:v>319.20999999999998</c:v>
                </c:pt>
                <c:pt idx="48">
                  <c:v>319.26</c:v>
                </c:pt>
                <c:pt idx="49">
                  <c:v>319.3</c:v>
                </c:pt>
                <c:pt idx="50">
                  <c:v>319.33999999999997</c:v>
                </c:pt>
                <c:pt idx="51">
                  <c:v>319.51</c:v>
                </c:pt>
                <c:pt idx="52">
                  <c:v>319.68</c:v>
                </c:pt>
                <c:pt idx="53">
                  <c:v>319.85000000000002</c:v>
                </c:pt>
                <c:pt idx="54">
                  <c:v>320.02</c:v>
                </c:pt>
                <c:pt idx="55">
                  <c:v>320.19</c:v>
                </c:pt>
                <c:pt idx="56">
                  <c:v>320.36</c:v>
                </c:pt>
                <c:pt idx="57">
                  <c:v>320.52999999999997</c:v>
                </c:pt>
                <c:pt idx="58">
                  <c:v>320.7</c:v>
                </c:pt>
                <c:pt idx="59">
                  <c:v>320.87</c:v>
                </c:pt>
                <c:pt idx="60">
                  <c:v>321.04000000000002</c:v>
                </c:pt>
                <c:pt idx="61">
                  <c:v>321.20999999999998</c:v>
                </c:pt>
                <c:pt idx="62">
                  <c:v>321.38</c:v>
                </c:pt>
                <c:pt idx="63">
                  <c:v>321.55</c:v>
                </c:pt>
                <c:pt idx="64">
                  <c:v>321.72000000000003</c:v>
                </c:pt>
                <c:pt idx="65">
                  <c:v>321.89</c:v>
                </c:pt>
                <c:pt idx="66">
                  <c:v>322.06</c:v>
                </c:pt>
                <c:pt idx="67">
                  <c:v>322.23</c:v>
                </c:pt>
                <c:pt idx="68">
                  <c:v>322.39999999999998</c:v>
                </c:pt>
                <c:pt idx="69">
                  <c:v>322.57</c:v>
                </c:pt>
                <c:pt idx="70">
                  <c:v>322.74</c:v>
                </c:pt>
                <c:pt idx="71">
                  <c:v>322.91000000000003</c:v>
                </c:pt>
                <c:pt idx="72">
                  <c:v>323.08</c:v>
                </c:pt>
                <c:pt idx="73">
                  <c:v>323.25</c:v>
                </c:pt>
                <c:pt idx="74">
                  <c:v>323.42</c:v>
                </c:pt>
                <c:pt idx="75">
                  <c:v>323.58999999999997</c:v>
                </c:pt>
                <c:pt idx="76">
                  <c:v>323.76</c:v>
                </c:pt>
                <c:pt idx="77">
                  <c:v>323.93</c:v>
                </c:pt>
                <c:pt idx="78">
                  <c:v>324.10000000000002</c:v>
                </c:pt>
                <c:pt idx="79">
                  <c:v>324.27</c:v>
                </c:pt>
                <c:pt idx="80">
                  <c:v>324.44</c:v>
                </c:pt>
                <c:pt idx="81">
                  <c:v>324.61</c:v>
                </c:pt>
                <c:pt idx="82">
                  <c:v>324.77999999999997</c:v>
                </c:pt>
                <c:pt idx="83">
                  <c:v>324.95</c:v>
                </c:pt>
                <c:pt idx="84">
                  <c:v>325.12</c:v>
                </c:pt>
                <c:pt idx="85">
                  <c:v>325.29000000000002</c:v>
                </c:pt>
                <c:pt idx="86">
                  <c:v>325.33999999999997</c:v>
                </c:pt>
                <c:pt idx="87">
                  <c:v>325.39999999999998</c:v>
                </c:pt>
                <c:pt idx="88">
                  <c:v>325.45</c:v>
                </c:pt>
                <c:pt idx="89">
                  <c:v>325.5</c:v>
                </c:pt>
              </c:numCache>
            </c:numRef>
          </c:xVal>
          <c:yVal>
            <c:numRef>
              <c:f>Sheet1!$D$20:$D$109</c:f>
              <c:numCache>
                <c:formatCode>General</c:formatCode>
                <c:ptCount val="90"/>
                <c:pt idx="0">
                  <c:v>1.9E-2</c:v>
                </c:pt>
                <c:pt idx="1">
                  <c:v>1.9E-2</c:v>
                </c:pt>
                <c:pt idx="2">
                  <c:v>0.02</c:v>
                </c:pt>
                <c:pt idx="3">
                  <c:v>2.1000000000000001E-2</c:v>
                </c:pt>
                <c:pt idx="4">
                  <c:v>2.1000000000000001E-2</c:v>
                </c:pt>
                <c:pt idx="5">
                  <c:v>2.1999999999999999E-2</c:v>
                </c:pt>
                <c:pt idx="6">
                  <c:v>2.3E-2</c:v>
                </c:pt>
                <c:pt idx="7">
                  <c:v>2.3E-2</c:v>
                </c:pt>
                <c:pt idx="8">
                  <c:v>2.4E-2</c:v>
                </c:pt>
                <c:pt idx="9">
                  <c:v>2.5000000000000001E-2</c:v>
                </c:pt>
                <c:pt idx="10">
                  <c:v>2.5000000000000001E-2</c:v>
                </c:pt>
                <c:pt idx="11">
                  <c:v>2.5999999999999999E-2</c:v>
                </c:pt>
                <c:pt idx="12">
                  <c:v>2.5999999999999999E-2</c:v>
                </c:pt>
                <c:pt idx="13">
                  <c:v>2.7E-2</c:v>
                </c:pt>
                <c:pt idx="14">
                  <c:v>2.8000000000000001E-2</c:v>
                </c:pt>
                <c:pt idx="15">
                  <c:v>2.8000000000000001E-2</c:v>
                </c:pt>
                <c:pt idx="16">
                  <c:v>2.9000000000000001E-2</c:v>
                </c:pt>
                <c:pt idx="17">
                  <c:v>2.9000000000000001E-2</c:v>
                </c:pt>
                <c:pt idx="18">
                  <c:v>0.03</c:v>
                </c:pt>
                <c:pt idx="19">
                  <c:v>0.03</c:v>
                </c:pt>
                <c:pt idx="20">
                  <c:v>3.1E-2</c:v>
                </c:pt>
                <c:pt idx="21">
                  <c:v>3.1E-2</c:v>
                </c:pt>
                <c:pt idx="22">
                  <c:v>3.2000000000000001E-2</c:v>
                </c:pt>
                <c:pt idx="23">
                  <c:v>3.2000000000000001E-2</c:v>
                </c:pt>
                <c:pt idx="24">
                  <c:v>3.3000000000000002E-2</c:v>
                </c:pt>
                <c:pt idx="25">
                  <c:v>3.3000000000000002E-2</c:v>
                </c:pt>
                <c:pt idx="26">
                  <c:v>3.4000000000000002E-2</c:v>
                </c:pt>
                <c:pt idx="27">
                  <c:v>3.4000000000000002E-2</c:v>
                </c:pt>
                <c:pt idx="28">
                  <c:v>3.4000000000000002E-2</c:v>
                </c:pt>
                <c:pt idx="29">
                  <c:v>3.5000000000000003E-2</c:v>
                </c:pt>
                <c:pt idx="30">
                  <c:v>3.5000000000000003E-2</c:v>
                </c:pt>
                <c:pt idx="31">
                  <c:v>3.5999999999999997E-2</c:v>
                </c:pt>
                <c:pt idx="32">
                  <c:v>3.5999999999999997E-2</c:v>
                </c:pt>
                <c:pt idx="33">
                  <c:v>3.6999999999999998E-2</c:v>
                </c:pt>
                <c:pt idx="34">
                  <c:v>3.6999999999999998E-2</c:v>
                </c:pt>
                <c:pt idx="35">
                  <c:v>3.6999999999999998E-2</c:v>
                </c:pt>
                <c:pt idx="36">
                  <c:v>3.7999999999999999E-2</c:v>
                </c:pt>
                <c:pt idx="37">
                  <c:v>3.7999999999999999E-2</c:v>
                </c:pt>
                <c:pt idx="38">
                  <c:v>3.9E-2</c:v>
                </c:pt>
                <c:pt idx="39">
                  <c:v>3.9E-2</c:v>
                </c:pt>
                <c:pt idx="40">
                  <c:v>3.9E-2</c:v>
                </c:pt>
                <c:pt idx="41">
                  <c:v>0.04</c:v>
                </c:pt>
                <c:pt idx="42">
                  <c:v>0.04</c:v>
                </c:pt>
                <c:pt idx="43">
                  <c:v>0.04</c:v>
                </c:pt>
                <c:pt idx="44">
                  <c:v>0.04</c:v>
                </c:pt>
                <c:pt idx="45">
                  <c:v>4.1000000000000002E-2</c:v>
                </c:pt>
                <c:pt idx="46">
                  <c:v>4.1000000000000002E-2</c:v>
                </c:pt>
                <c:pt idx="47">
                  <c:v>4.1000000000000002E-2</c:v>
                </c:pt>
                <c:pt idx="48">
                  <c:v>4.1000000000000002E-2</c:v>
                </c:pt>
                <c:pt idx="49">
                  <c:v>4.1000000000000002E-2</c:v>
                </c:pt>
                <c:pt idx="50">
                  <c:v>4.2000000000000003E-2</c:v>
                </c:pt>
                <c:pt idx="51">
                  <c:v>4.2999999999999997E-2</c:v>
                </c:pt>
                <c:pt idx="52">
                  <c:v>4.4999999999999998E-2</c:v>
                </c:pt>
                <c:pt idx="53">
                  <c:v>4.7E-2</c:v>
                </c:pt>
                <c:pt idx="54">
                  <c:v>0.05</c:v>
                </c:pt>
                <c:pt idx="55">
                  <c:v>5.2999999999999999E-2</c:v>
                </c:pt>
                <c:pt idx="56">
                  <c:v>5.6000000000000001E-2</c:v>
                </c:pt>
                <c:pt idx="57">
                  <c:v>5.8999999999999997E-2</c:v>
                </c:pt>
                <c:pt idx="58">
                  <c:v>6.2E-2</c:v>
                </c:pt>
                <c:pt idx="59">
                  <c:v>6.5000000000000002E-2</c:v>
                </c:pt>
                <c:pt idx="60">
                  <c:v>6.9000000000000006E-2</c:v>
                </c:pt>
                <c:pt idx="61">
                  <c:v>7.2999999999999995E-2</c:v>
                </c:pt>
                <c:pt idx="62">
                  <c:v>7.6999999999999999E-2</c:v>
                </c:pt>
                <c:pt idx="63">
                  <c:v>8.1000000000000003E-2</c:v>
                </c:pt>
                <c:pt idx="64">
                  <c:v>8.5000000000000006E-2</c:v>
                </c:pt>
                <c:pt idx="65">
                  <c:v>8.8999999999999996E-2</c:v>
                </c:pt>
                <c:pt idx="66">
                  <c:v>9.2999999999999999E-2</c:v>
                </c:pt>
                <c:pt idx="67">
                  <c:v>9.8000000000000004E-2</c:v>
                </c:pt>
                <c:pt idx="68">
                  <c:v>0.10299999999999999</c:v>
                </c:pt>
                <c:pt idx="69">
                  <c:v>0.107</c:v>
                </c:pt>
                <c:pt idx="70">
                  <c:v>0.112</c:v>
                </c:pt>
                <c:pt idx="71">
                  <c:v>0.11700000000000001</c:v>
                </c:pt>
                <c:pt idx="72">
                  <c:v>0.122</c:v>
                </c:pt>
                <c:pt idx="73">
                  <c:v>0.128</c:v>
                </c:pt>
                <c:pt idx="74">
                  <c:v>0.13300000000000001</c:v>
                </c:pt>
                <c:pt idx="75">
                  <c:v>0.13800000000000001</c:v>
                </c:pt>
                <c:pt idx="76">
                  <c:v>0.14399999999999999</c:v>
                </c:pt>
                <c:pt idx="77">
                  <c:v>0.14899999999999999</c:v>
                </c:pt>
                <c:pt idx="78">
                  <c:v>0.155</c:v>
                </c:pt>
                <c:pt idx="79">
                  <c:v>0.161</c:v>
                </c:pt>
                <c:pt idx="80">
                  <c:v>0.16600000000000001</c:v>
                </c:pt>
                <c:pt idx="81">
                  <c:v>0.17199999999999999</c:v>
                </c:pt>
                <c:pt idx="82">
                  <c:v>0.17799999999999999</c:v>
                </c:pt>
                <c:pt idx="83">
                  <c:v>0.185</c:v>
                </c:pt>
                <c:pt idx="84">
                  <c:v>0.191</c:v>
                </c:pt>
                <c:pt idx="85">
                  <c:v>0.19700000000000001</c:v>
                </c:pt>
                <c:pt idx="86">
                  <c:v>0.19900000000000001</c:v>
                </c:pt>
                <c:pt idx="87">
                  <c:v>0.20100000000000001</c:v>
                </c:pt>
                <c:pt idx="88">
                  <c:v>0.20300000000000001</c:v>
                </c:pt>
                <c:pt idx="89">
                  <c:v>0.20499999999999999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DC-44D3-BFAE-4A2AD75E1BF9}"/>
            </c:ext>
          </c:extLst>
        </c:ser>
        <c:ser>
          <c:idx val="1"/>
          <c:order val="1"/>
          <c:tx>
            <c:v>Multiple Orifice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Sheet1!$A$20:$A$109</c:f>
              <c:numCache>
                <c:formatCode>General</c:formatCode>
                <c:ptCount val="90"/>
                <c:pt idx="0">
                  <c:v>312</c:v>
                </c:pt>
                <c:pt idx="1">
                  <c:v>312.08999999999997</c:v>
                </c:pt>
                <c:pt idx="2">
                  <c:v>312.17</c:v>
                </c:pt>
                <c:pt idx="3">
                  <c:v>312.33999999999997</c:v>
                </c:pt>
                <c:pt idx="4">
                  <c:v>312.51</c:v>
                </c:pt>
                <c:pt idx="5">
                  <c:v>312.68</c:v>
                </c:pt>
                <c:pt idx="6">
                  <c:v>312.85000000000002</c:v>
                </c:pt>
                <c:pt idx="7">
                  <c:v>313.02</c:v>
                </c:pt>
                <c:pt idx="8">
                  <c:v>313.19</c:v>
                </c:pt>
                <c:pt idx="9">
                  <c:v>313.36</c:v>
                </c:pt>
                <c:pt idx="10">
                  <c:v>313.52999999999997</c:v>
                </c:pt>
                <c:pt idx="11">
                  <c:v>313.7</c:v>
                </c:pt>
                <c:pt idx="12">
                  <c:v>313.87</c:v>
                </c:pt>
                <c:pt idx="13">
                  <c:v>314.04000000000002</c:v>
                </c:pt>
                <c:pt idx="14">
                  <c:v>314.20999999999998</c:v>
                </c:pt>
                <c:pt idx="15">
                  <c:v>314.38</c:v>
                </c:pt>
                <c:pt idx="16">
                  <c:v>314.55</c:v>
                </c:pt>
                <c:pt idx="17">
                  <c:v>314.72000000000003</c:v>
                </c:pt>
                <c:pt idx="18">
                  <c:v>314.89</c:v>
                </c:pt>
                <c:pt idx="19">
                  <c:v>315.06</c:v>
                </c:pt>
                <c:pt idx="20">
                  <c:v>315.23</c:v>
                </c:pt>
                <c:pt idx="21">
                  <c:v>315.39999999999998</c:v>
                </c:pt>
                <c:pt idx="22">
                  <c:v>315.57</c:v>
                </c:pt>
                <c:pt idx="23">
                  <c:v>315.74</c:v>
                </c:pt>
                <c:pt idx="24">
                  <c:v>315.91000000000003</c:v>
                </c:pt>
                <c:pt idx="25">
                  <c:v>316.08</c:v>
                </c:pt>
                <c:pt idx="26">
                  <c:v>316.25</c:v>
                </c:pt>
                <c:pt idx="27">
                  <c:v>316.42</c:v>
                </c:pt>
                <c:pt idx="28">
                  <c:v>316.58999999999997</c:v>
                </c:pt>
                <c:pt idx="29">
                  <c:v>316.76</c:v>
                </c:pt>
                <c:pt idx="30">
                  <c:v>316.93</c:v>
                </c:pt>
                <c:pt idx="31">
                  <c:v>317.10000000000002</c:v>
                </c:pt>
                <c:pt idx="32">
                  <c:v>317.27</c:v>
                </c:pt>
                <c:pt idx="33">
                  <c:v>317.44</c:v>
                </c:pt>
                <c:pt idx="34">
                  <c:v>317.61</c:v>
                </c:pt>
                <c:pt idx="35">
                  <c:v>317.77999999999997</c:v>
                </c:pt>
                <c:pt idx="36">
                  <c:v>317.95</c:v>
                </c:pt>
                <c:pt idx="37">
                  <c:v>318.12</c:v>
                </c:pt>
                <c:pt idx="38">
                  <c:v>318.29000000000002</c:v>
                </c:pt>
                <c:pt idx="39">
                  <c:v>318.45999999999998</c:v>
                </c:pt>
                <c:pt idx="40">
                  <c:v>318.63</c:v>
                </c:pt>
                <c:pt idx="41">
                  <c:v>318.8</c:v>
                </c:pt>
                <c:pt idx="42">
                  <c:v>318.97000000000003</c:v>
                </c:pt>
                <c:pt idx="43">
                  <c:v>319.02</c:v>
                </c:pt>
                <c:pt idx="44">
                  <c:v>319.07</c:v>
                </c:pt>
                <c:pt idx="45">
                  <c:v>319.12</c:v>
                </c:pt>
                <c:pt idx="46">
                  <c:v>319.17</c:v>
                </c:pt>
                <c:pt idx="47">
                  <c:v>319.20999999999998</c:v>
                </c:pt>
                <c:pt idx="48">
                  <c:v>319.26</c:v>
                </c:pt>
                <c:pt idx="49">
                  <c:v>319.3</c:v>
                </c:pt>
                <c:pt idx="50">
                  <c:v>319.33999999999997</c:v>
                </c:pt>
                <c:pt idx="51">
                  <c:v>319.51</c:v>
                </c:pt>
                <c:pt idx="52">
                  <c:v>319.68</c:v>
                </c:pt>
                <c:pt idx="53">
                  <c:v>319.85000000000002</c:v>
                </c:pt>
                <c:pt idx="54">
                  <c:v>320.02</c:v>
                </c:pt>
                <c:pt idx="55">
                  <c:v>320.19</c:v>
                </c:pt>
                <c:pt idx="56">
                  <c:v>320.36</c:v>
                </c:pt>
                <c:pt idx="57">
                  <c:v>320.52999999999997</c:v>
                </c:pt>
                <c:pt idx="58">
                  <c:v>320.7</c:v>
                </c:pt>
                <c:pt idx="59">
                  <c:v>320.87</c:v>
                </c:pt>
                <c:pt idx="60">
                  <c:v>321.04000000000002</c:v>
                </c:pt>
                <c:pt idx="61">
                  <c:v>321.20999999999998</c:v>
                </c:pt>
                <c:pt idx="62">
                  <c:v>321.38</c:v>
                </c:pt>
                <c:pt idx="63">
                  <c:v>321.55</c:v>
                </c:pt>
                <c:pt idx="64">
                  <c:v>321.72000000000003</c:v>
                </c:pt>
                <c:pt idx="65">
                  <c:v>321.89</c:v>
                </c:pt>
                <c:pt idx="66">
                  <c:v>322.06</c:v>
                </c:pt>
                <c:pt idx="67">
                  <c:v>322.23</c:v>
                </c:pt>
                <c:pt idx="68">
                  <c:v>322.39999999999998</c:v>
                </c:pt>
                <c:pt idx="69">
                  <c:v>322.57</c:v>
                </c:pt>
                <c:pt idx="70">
                  <c:v>322.74</c:v>
                </c:pt>
                <c:pt idx="71">
                  <c:v>322.91000000000003</c:v>
                </c:pt>
                <c:pt idx="72">
                  <c:v>323.08</c:v>
                </c:pt>
                <c:pt idx="73">
                  <c:v>323.25</c:v>
                </c:pt>
                <c:pt idx="74">
                  <c:v>323.42</c:v>
                </c:pt>
                <c:pt idx="75">
                  <c:v>323.58999999999997</c:v>
                </c:pt>
                <c:pt idx="76">
                  <c:v>323.76</c:v>
                </c:pt>
                <c:pt idx="77">
                  <c:v>323.93</c:v>
                </c:pt>
                <c:pt idx="78">
                  <c:v>324.10000000000002</c:v>
                </c:pt>
                <c:pt idx="79">
                  <c:v>324.27</c:v>
                </c:pt>
                <c:pt idx="80">
                  <c:v>324.44</c:v>
                </c:pt>
                <c:pt idx="81">
                  <c:v>324.61</c:v>
                </c:pt>
                <c:pt idx="82">
                  <c:v>324.77999999999997</c:v>
                </c:pt>
                <c:pt idx="83">
                  <c:v>324.95</c:v>
                </c:pt>
                <c:pt idx="84">
                  <c:v>325.12</c:v>
                </c:pt>
                <c:pt idx="85">
                  <c:v>325.29000000000002</c:v>
                </c:pt>
                <c:pt idx="86">
                  <c:v>325.33999999999997</c:v>
                </c:pt>
                <c:pt idx="87">
                  <c:v>325.39999999999998</c:v>
                </c:pt>
                <c:pt idx="88">
                  <c:v>325.45</c:v>
                </c:pt>
                <c:pt idx="89">
                  <c:v>325.5</c:v>
                </c:pt>
              </c:numCache>
            </c:numRef>
          </c:xVal>
          <c:yVal>
            <c:numRef>
              <c:f>Sheet1!$N$20:$N$109</c:f>
              <c:numCache>
                <c:formatCode>0.000</c:formatCode>
                <c:ptCount val="90"/>
                <c:pt idx="0">
                  <c:v>1.9346112446511594E-2</c:v>
                </c:pt>
                <c:pt idx="1">
                  <c:v>1.9776610169560258E-2</c:v>
                </c:pt>
                <c:pt idx="2">
                  <c:v>2.0151555584383175E-2</c:v>
                </c:pt>
                <c:pt idx="3">
                  <c:v>2.0926020122036777E-2</c:v>
                </c:pt>
                <c:pt idx="4">
                  <c:v>2.1672827314988281E-2</c:v>
                </c:pt>
                <c:pt idx="5">
                  <c:v>2.239474423838585E-2</c:v>
                </c:pt>
                <c:pt idx="6">
                  <c:v>2.3094105204145281E-2</c:v>
                </c:pt>
                <c:pt idx="7">
                  <c:v>2.3772900976900851E-2</c:v>
                </c:pt>
                <c:pt idx="8">
                  <c:v>2.443284564955436E-2</c:v>
                </c:pt>
                <c:pt idx="9">
                  <c:v>2.5075427657616559E-2</c:v>
                </c:pt>
                <c:pt idx="10">
                  <c:v>2.5701949301361653E-2</c:v>
                </c:pt>
                <c:pt idx="11">
                  <c:v>2.6313557789990671E-2</c:v>
                </c:pt>
                <c:pt idx="12">
                  <c:v>2.6911269929986447E-2</c:v>
                </c:pt>
                <c:pt idx="13">
                  <c:v>2.74959919792323E-2</c:v>
                </c:pt>
                <c:pt idx="14">
                  <c:v>2.8068535775836442E-2</c:v>
                </c:pt>
                <c:pt idx="15">
                  <c:v>2.862963196195201E-2</c:v>
                </c:pt>
                <c:pt idx="16">
                  <c:v>2.9179940917593343E-2</c:v>
                </c:pt>
                <c:pt idx="17">
                  <c:v>2.9720061871262183E-2</c:v>
                </c:pt>
                <c:pt idx="18">
                  <c:v>3.0250540545733316E-2</c:v>
                </c:pt>
                <c:pt idx="19">
                  <c:v>3.0771875616973199E-2</c:v>
                </c:pt>
                <c:pt idx="20">
                  <c:v>3.1284524203891662E-2</c:v>
                </c:pt>
                <c:pt idx="21">
                  <c:v>3.1788906560957501E-2</c:v>
                </c:pt>
                <c:pt idx="22">
                  <c:v>3.2285410110740438E-2</c:v>
                </c:pt>
                <c:pt idx="23">
                  <c:v>3.2774392926431375E-2</c:v>
                </c:pt>
                <c:pt idx="24">
                  <c:v>3.3256186753347544E-2</c:v>
                </c:pt>
                <c:pt idx="25">
                  <c:v>3.3731099641887335E-2</c:v>
                </c:pt>
                <c:pt idx="26">
                  <c:v>3.4199418251314541E-2</c:v>
                </c:pt>
                <c:pt idx="27">
                  <c:v>3.4661409873312427E-2</c:v>
                </c:pt>
                <c:pt idx="28">
                  <c:v>3.5117324215879021E-2</c:v>
                </c:pt>
                <c:pt idx="29">
                  <c:v>3.5567394981367101E-2</c:v>
                </c:pt>
                <c:pt idx="30">
                  <c:v>3.6011841266977609E-2</c:v>
                </c:pt>
                <c:pt idx="31">
                  <c:v>3.6450868811530479E-2</c:v>
                </c:pt>
                <c:pt idx="32">
                  <c:v>3.6884671108643616E-2</c:v>
                </c:pt>
                <c:pt idx="33">
                  <c:v>3.7313430403411355E-2</c:v>
                </c:pt>
                <c:pt idx="34">
                  <c:v>3.7737318587144436E-2</c:v>
                </c:pt>
                <c:pt idx="35">
                  <c:v>3.8156498002634362E-2</c:v>
                </c:pt>
                <c:pt idx="36">
                  <c:v>3.8571122170640224E-2</c:v>
                </c:pt>
                <c:pt idx="37">
                  <c:v>3.8981336446816041E-2</c:v>
                </c:pt>
                <c:pt idx="38">
                  <c:v>3.9387278617052005E-2</c:v>
                </c:pt>
                <c:pt idx="39">
                  <c:v>3.9789079438140883E-2</c:v>
                </c:pt>
                <c:pt idx="40">
                  <c:v>4.0186863129785332E-2</c:v>
                </c:pt>
                <c:pt idx="41">
                  <c:v>4.058074782319214E-2</c:v>
                </c:pt>
                <c:pt idx="42">
                  <c:v>4.09708459708477E-2</c:v>
                </c:pt>
                <c:pt idx="43">
                  <c:v>4.1084875821118728E-2</c:v>
                </c:pt>
                <c:pt idx="44">
                  <c:v>4.1198590059692265E-2</c:v>
                </c:pt>
                <c:pt idx="45">
                  <c:v>4.1311991292800249E-2</c:v>
                </c:pt>
                <c:pt idx="46">
                  <c:v>4.1425082091001729E-2</c:v>
                </c:pt>
                <c:pt idx="47">
                  <c:v>4.1515332921489227E-2</c:v>
                </c:pt>
                <c:pt idx="48">
                  <c:v>4.1627871303393786E-2</c:v>
                </c:pt>
                <c:pt idx="49">
                  <c:v>4.1717683427867629E-2</c:v>
                </c:pt>
                <c:pt idx="50">
                  <c:v>4.180730261477815E-2</c:v>
                </c:pt>
                <c:pt idx="51">
                  <c:v>4.3922828939517294E-2</c:v>
                </c:pt>
                <c:pt idx="52">
                  <c:v>4.992993297988612E-2</c:v>
                </c:pt>
                <c:pt idx="53">
                  <c:v>5.3208414743978014E-2</c:v>
                </c:pt>
                <c:pt idx="54">
                  <c:v>5.5826477427805915E-2</c:v>
                </c:pt>
                <c:pt idx="55">
                  <c:v>5.8094935819205461E-2</c:v>
                </c:pt>
                <c:pt idx="56">
                  <c:v>6.0137134358628413E-2</c:v>
                </c:pt>
                <c:pt idx="57">
                  <c:v>6.2017069516572494E-2</c:v>
                </c:pt>
                <c:pt idx="58">
                  <c:v>6.3773035735883193E-2</c:v>
                </c:pt>
                <c:pt idx="59">
                  <c:v>6.5430115777961623E-2</c:v>
                </c:pt>
                <c:pt idx="60">
                  <c:v>6.7005805501620747E-2</c:v>
                </c:pt>
                <c:pt idx="61">
                  <c:v>6.8512889291216378E-2</c:v>
                </c:pt>
                <c:pt idx="62">
                  <c:v>6.9961049455783048E-2</c:v>
                </c:pt>
                <c:pt idx="63">
                  <c:v>7.1357830797345229E-2</c:v>
                </c:pt>
                <c:pt idx="64">
                  <c:v>7.2709250559869348E-2</c:v>
                </c:pt>
                <c:pt idx="65">
                  <c:v>7.4020201185303822E-2</c:v>
                </c:pt>
                <c:pt idx="66">
                  <c:v>8.1941908954653503E-2</c:v>
                </c:pt>
                <c:pt idx="67">
                  <c:v>8.9550666470314927E-2</c:v>
                </c:pt>
                <c:pt idx="68">
                  <c:v>9.4910489721938177E-2</c:v>
                </c:pt>
                <c:pt idx="69">
                  <c:v>9.9419155093117745E-2</c:v>
                </c:pt>
                <c:pt idx="70">
                  <c:v>0.10343335671772938</c:v>
                </c:pt>
                <c:pt idx="71">
                  <c:v>0.10711062366439142</c:v>
                </c:pt>
                <c:pt idx="72">
                  <c:v>0.11821295423880283</c:v>
                </c:pt>
                <c:pt idx="73">
                  <c:v>0.1273360924030881</c:v>
                </c:pt>
                <c:pt idx="74">
                  <c:v>0.13442406701133622</c:v>
                </c:pt>
                <c:pt idx="75">
                  <c:v>0.14061671469740547</c:v>
                </c:pt>
                <c:pt idx="76">
                  <c:v>0.14624969083968367</c:v>
                </c:pt>
                <c:pt idx="77">
                  <c:v>0.15148155862979856</c:v>
                </c:pt>
                <c:pt idx="78">
                  <c:v>0.15640382221432983</c:v>
                </c:pt>
                <c:pt idx="79">
                  <c:v>0.16107570441100402</c:v>
                </c:pt>
                <c:pt idx="80">
                  <c:v>0.16553850927417546</c:v>
                </c:pt>
                <c:pt idx="81">
                  <c:v>0.16982259888725545</c:v>
                </c:pt>
                <c:pt idx="82">
                  <c:v>0.17395117951641853</c:v>
                </c:pt>
                <c:pt idx="83">
                  <c:v>0.1779425294431452</c:v>
                </c:pt>
                <c:pt idx="84">
                  <c:v>0.1818113934516809</c:v>
                </c:pt>
                <c:pt idx="85">
                  <c:v>0.1855698993481131</c:v>
                </c:pt>
                <c:pt idx="86">
                  <c:v>0.1866558581355876</c:v>
                </c:pt>
                <c:pt idx="87">
                  <c:v>0.1879479017026997</c:v>
                </c:pt>
                <c:pt idx="88">
                  <c:v>0.18901560542919099</c:v>
                </c:pt>
                <c:pt idx="89">
                  <c:v>0.19007535018783253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DC-44D3-BFAE-4A2AD75E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5658671"/>
        <c:axId val="1"/>
      </c:scatterChart>
      <c:valAx>
        <c:axId val="162565867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 (ft)</a:t>
                </a:r>
              </a:p>
            </c:rich>
          </c:tx>
          <c:layout>
            <c:manualLayout>
              <c:xMode val="edge"/>
              <c:yMode val="edge"/>
              <c:x val="0.46476598143352882"/>
              <c:y val="0.84660921809552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Discharge (cfs)</a:t>
                </a:r>
              </a:p>
            </c:rich>
          </c:tx>
          <c:layout>
            <c:manualLayout>
              <c:xMode val="edge"/>
              <c:yMode val="edge"/>
              <c:x val="3.1879194630872479E-2"/>
              <c:y val="0.23008888269497285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5658671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3489932885906041E-2"/>
          <c:y val="0.90855612075039294"/>
          <c:w val="0.5134236995543342"/>
          <c:h val="7.669616519174038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</xdr:colOff>
      <xdr:row>6</xdr:row>
      <xdr:rowOff>60960</xdr:rowOff>
    </xdr:from>
    <xdr:to>
      <xdr:col>22</xdr:col>
      <xdr:colOff>297180</xdr:colOff>
      <xdr:row>21</xdr:row>
      <xdr:rowOff>129540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5A8C410-87FD-0957-0564-C1C5DF5B1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1D091-2385-41D8-B57F-26321F2C51A4}">
  <dimension ref="A1:P119"/>
  <sheetViews>
    <sheetView tabSelected="1" workbookViewId="0">
      <selection activeCell="S25" sqref="S25"/>
    </sheetView>
  </sheetViews>
  <sheetFormatPr defaultRowHeight="12.75" x14ac:dyDescent="0.2"/>
  <cols>
    <col min="10" max="13" width="11.7109375" customWidth="1"/>
    <col min="14" max="14" width="10.5703125" customWidth="1"/>
  </cols>
  <sheetData>
    <row r="1" spans="1:16" ht="15.75" x14ac:dyDescent="0.25">
      <c r="A1" s="11" t="s">
        <v>26</v>
      </c>
    </row>
    <row r="4" spans="1:16" x14ac:dyDescent="0.2">
      <c r="A4" s="1" t="s">
        <v>20</v>
      </c>
    </row>
    <row r="5" spans="1:16" x14ac:dyDescent="0.2">
      <c r="A5" t="s">
        <v>21</v>
      </c>
    </row>
    <row r="6" spans="1:16" x14ac:dyDescent="0.2">
      <c r="A6" t="s">
        <v>22</v>
      </c>
      <c r="P6" t="s">
        <v>28</v>
      </c>
    </row>
    <row r="7" spans="1:16" x14ac:dyDescent="0.2">
      <c r="A7" t="s">
        <v>23</v>
      </c>
    </row>
    <row r="8" spans="1:16" x14ac:dyDescent="0.2">
      <c r="A8" t="s">
        <v>24</v>
      </c>
    </row>
    <row r="9" spans="1:16" x14ac:dyDescent="0.2">
      <c r="A9" t="s">
        <v>25</v>
      </c>
    </row>
    <row r="10" spans="1:16" x14ac:dyDescent="0.2">
      <c r="A10" t="s">
        <v>27</v>
      </c>
    </row>
    <row r="13" spans="1:16" x14ac:dyDescent="0.2">
      <c r="A13" s="7" t="s">
        <v>10</v>
      </c>
      <c r="J13" s="7" t="s">
        <v>10</v>
      </c>
    </row>
    <row r="15" spans="1:16" x14ac:dyDescent="0.2">
      <c r="J15" s="2" t="s">
        <v>5</v>
      </c>
      <c r="K15" s="8" t="s">
        <v>6</v>
      </c>
      <c r="L15" s="8" t="s">
        <v>7</v>
      </c>
      <c r="M15" s="8" t="s">
        <v>8</v>
      </c>
      <c r="N15" s="1"/>
    </row>
    <row r="16" spans="1:16" x14ac:dyDescent="0.2">
      <c r="I16" s="1" t="s">
        <v>0</v>
      </c>
      <c r="J16" s="4">
        <v>310</v>
      </c>
      <c r="K16" s="9">
        <v>319.5</v>
      </c>
      <c r="L16" s="9">
        <v>322</v>
      </c>
      <c r="M16" s="9">
        <v>323</v>
      </c>
      <c r="N16" s="1"/>
    </row>
    <row r="17" spans="1:14" x14ac:dyDescent="0.2">
      <c r="A17" s="1" t="s">
        <v>9</v>
      </c>
      <c r="I17" s="1" t="s">
        <v>1</v>
      </c>
      <c r="J17" s="4">
        <v>0.71</v>
      </c>
      <c r="K17" s="9">
        <v>0.8</v>
      </c>
      <c r="L17" s="9">
        <v>1</v>
      </c>
      <c r="M17" s="9">
        <v>1</v>
      </c>
      <c r="N17" s="1"/>
    </row>
    <row r="18" spans="1:14" x14ac:dyDescent="0.2">
      <c r="A18" s="2" t="s">
        <v>13</v>
      </c>
      <c r="B18" s="2" t="s">
        <v>14</v>
      </c>
      <c r="C18" s="2" t="s">
        <v>11</v>
      </c>
      <c r="D18" s="2" t="s">
        <v>12</v>
      </c>
      <c r="E18" s="2" t="s">
        <v>15</v>
      </c>
      <c r="I18" s="1" t="s">
        <v>2</v>
      </c>
      <c r="J18" s="5">
        <f>PI()/4*(J17/12)^2</f>
        <v>2.749438987282317E-3</v>
      </c>
      <c r="K18" s="10">
        <f>PI()/4*(K17/12)^2</f>
        <v>3.4906585039886592E-3</v>
      </c>
      <c r="L18" s="10">
        <f>PI()/4*(L17/12)^2</f>
        <v>5.4541539124822796E-3</v>
      </c>
      <c r="M18" s="10">
        <f>PI()/4*(M17/12)^2</f>
        <v>5.4541539124822796E-3</v>
      </c>
      <c r="N18" s="2" t="s">
        <v>3</v>
      </c>
    </row>
    <row r="19" spans="1:14" x14ac:dyDescent="0.2">
      <c r="A19" s="3" t="s">
        <v>16</v>
      </c>
      <c r="B19" s="3" t="s">
        <v>17</v>
      </c>
      <c r="C19" s="3" t="s">
        <v>18</v>
      </c>
      <c r="D19" s="3" t="s">
        <v>19</v>
      </c>
      <c r="E19" s="3" t="s">
        <v>19</v>
      </c>
      <c r="J19" s="3" t="s">
        <v>4</v>
      </c>
      <c r="K19" s="3" t="s">
        <v>4</v>
      </c>
      <c r="L19" s="3" t="s">
        <v>4</v>
      </c>
      <c r="M19" s="3" t="s">
        <v>4</v>
      </c>
      <c r="N19" s="3" t="s">
        <v>4</v>
      </c>
    </row>
    <row r="20" spans="1:14" x14ac:dyDescent="0.2">
      <c r="A20">
        <v>312</v>
      </c>
      <c r="B20">
        <v>6.6000000000000003E-2</v>
      </c>
      <c r="C20">
        <v>0</v>
      </c>
      <c r="D20">
        <v>1.9E-2</v>
      </c>
      <c r="E20">
        <v>0</v>
      </c>
      <c r="J20" s="6">
        <f>IF(A20&gt;$J$16,0.62*$J$18*(2*32.2*(A20-$J$16))^0.5,"")</f>
        <v>1.9346112446511594E-2</v>
      </c>
      <c r="K20" s="6" t="str">
        <f>IF(A20&gt;$K$16,0.62*$K$18*(2*32.2*(A20-$K$16))^0.5,"")</f>
        <v/>
      </c>
      <c r="L20" s="6"/>
      <c r="M20" s="6"/>
      <c r="N20" s="6">
        <f>SUM(J20:M20)</f>
        <v>1.9346112446511594E-2</v>
      </c>
    </row>
    <row r="21" spans="1:14" x14ac:dyDescent="0.2">
      <c r="A21">
        <v>312.08999999999997</v>
      </c>
      <c r="B21">
        <v>6.6000000000000003E-2</v>
      </c>
      <c r="C21">
        <v>6.0000000000000001E-3</v>
      </c>
      <c r="D21">
        <v>1.9E-2</v>
      </c>
      <c r="E21">
        <v>0</v>
      </c>
      <c r="J21" s="6">
        <f t="shared" ref="J21:J84" si="0">IF(A21&gt;$J$16,0.62*$J$18*(2*32.2*(A21-$J$16))^0.5,"")</f>
        <v>1.9776610169560258E-2</v>
      </c>
      <c r="K21" s="6" t="str">
        <f>IF(A21&gt;$K$16,0.62*$K$18*(2*32.2*(A21-$K$16))^0.5,"")</f>
        <v/>
      </c>
      <c r="L21" s="6"/>
      <c r="M21" s="6"/>
      <c r="N21" s="6">
        <f t="shared" ref="N21:N84" si="1">SUM(J21:M21)</f>
        <v>1.9776610169560258E-2</v>
      </c>
    </row>
    <row r="22" spans="1:14" x14ac:dyDescent="0.2">
      <c r="A22">
        <v>312.17</v>
      </c>
      <c r="B22">
        <v>6.6000000000000003E-2</v>
      </c>
      <c r="C22">
        <v>1.0999999999999999E-2</v>
      </c>
      <c r="D22">
        <v>0.02</v>
      </c>
      <c r="E22">
        <v>0</v>
      </c>
      <c r="J22" s="6">
        <f t="shared" si="0"/>
        <v>2.0151555584383175E-2</v>
      </c>
      <c r="K22" s="6" t="str">
        <f>IF(A22&gt;$K$16,0.62*$K$18*(2*32.2*(A22-$K$16))^0.5,"")</f>
        <v/>
      </c>
      <c r="L22" s="6"/>
      <c r="M22" s="6"/>
      <c r="N22" s="6">
        <f t="shared" si="1"/>
        <v>2.0151555584383175E-2</v>
      </c>
    </row>
    <row r="23" spans="1:14" x14ac:dyDescent="0.2">
      <c r="A23">
        <v>312.33999999999997</v>
      </c>
      <c r="B23">
        <v>6.6000000000000003E-2</v>
      </c>
      <c r="C23">
        <v>2.3E-2</v>
      </c>
      <c r="D23">
        <v>2.1000000000000001E-2</v>
      </c>
      <c r="E23">
        <v>0</v>
      </c>
      <c r="J23" s="6">
        <f t="shared" si="0"/>
        <v>2.0926020122036777E-2</v>
      </c>
      <c r="K23" s="6" t="str">
        <f t="shared" ref="K23:K52" si="2">IF(A23&gt;$K$16,0.62*$K$18*(2*32.2*(A23-$K$16))^0.5,"")</f>
        <v/>
      </c>
      <c r="L23" s="6"/>
      <c r="M23" s="6"/>
      <c r="N23" s="6">
        <f t="shared" si="1"/>
        <v>2.0926020122036777E-2</v>
      </c>
    </row>
    <row r="24" spans="1:14" x14ac:dyDescent="0.2">
      <c r="A24">
        <v>312.51</v>
      </c>
      <c r="B24">
        <v>6.6000000000000003E-2</v>
      </c>
      <c r="C24">
        <v>3.4000000000000002E-2</v>
      </c>
      <c r="D24">
        <v>2.1000000000000001E-2</v>
      </c>
      <c r="E24">
        <v>0</v>
      </c>
      <c r="J24" s="6">
        <f t="shared" si="0"/>
        <v>2.1672827314988281E-2</v>
      </c>
      <c r="K24" s="6" t="str">
        <f t="shared" si="2"/>
        <v/>
      </c>
      <c r="L24" s="6"/>
      <c r="M24" s="6"/>
      <c r="N24" s="6">
        <f t="shared" si="1"/>
        <v>2.1672827314988281E-2</v>
      </c>
    </row>
    <row r="25" spans="1:14" x14ac:dyDescent="0.2">
      <c r="A25">
        <v>312.68</v>
      </c>
      <c r="B25">
        <v>6.6000000000000003E-2</v>
      </c>
      <c r="C25">
        <v>4.4999999999999998E-2</v>
      </c>
      <c r="D25">
        <v>2.1999999999999999E-2</v>
      </c>
      <c r="E25">
        <v>0</v>
      </c>
      <c r="J25" s="6">
        <f t="shared" si="0"/>
        <v>2.239474423838585E-2</v>
      </c>
      <c r="K25" s="6" t="str">
        <f t="shared" si="2"/>
        <v/>
      </c>
      <c r="L25" s="6"/>
      <c r="M25" s="6"/>
      <c r="N25" s="6">
        <f t="shared" si="1"/>
        <v>2.239474423838585E-2</v>
      </c>
    </row>
    <row r="26" spans="1:14" x14ac:dyDescent="0.2">
      <c r="A26">
        <v>312.85000000000002</v>
      </c>
      <c r="B26">
        <v>6.6000000000000003E-2</v>
      </c>
      <c r="C26">
        <v>5.6000000000000001E-2</v>
      </c>
      <c r="D26">
        <v>2.3E-2</v>
      </c>
      <c r="E26">
        <v>0</v>
      </c>
      <c r="J26" s="6">
        <f t="shared" si="0"/>
        <v>2.3094105204145281E-2</v>
      </c>
      <c r="K26" s="6" t="str">
        <f t="shared" si="2"/>
        <v/>
      </c>
      <c r="L26" s="6"/>
      <c r="M26" s="6"/>
      <c r="N26" s="6">
        <f t="shared" si="1"/>
        <v>2.3094105204145281E-2</v>
      </c>
    </row>
    <row r="27" spans="1:14" x14ac:dyDescent="0.2">
      <c r="A27">
        <v>313.02</v>
      </c>
      <c r="B27">
        <v>6.6000000000000003E-2</v>
      </c>
      <c r="C27">
        <v>6.8000000000000005E-2</v>
      </c>
      <c r="D27">
        <v>2.3E-2</v>
      </c>
      <c r="E27">
        <v>0</v>
      </c>
      <c r="J27" s="6">
        <f t="shared" si="0"/>
        <v>2.3772900976900851E-2</v>
      </c>
      <c r="K27" s="6" t="str">
        <f t="shared" si="2"/>
        <v/>
      </c>
      <c r="L27" s="6"/>
      <c r="M27" s="6"/>
      <c r="N27" s="6">
        <f t="shared" si="1"/>
        <v>2.3772900976900851E-2</v>
      </c>
    </row>
    <row r="28" spans="1:14" x14ac:dyDescent="0.2">
      <c r="A28">
        <v>313.19</v>
      </c>
      <c r="B28">
        <v>6.6000000000000003E-2</v>
      </c>
      <c r="C28">
        <v>7.9000000000000001E-2</v>
      </c>
      <c r="D28">
        <v>2.4E-2</v>
      </c>
      <c r="E28">
        <v>0</v>
      </c>
      <c r="J28" s="6">
        <f t="shared" si="0"/>
        <v>2.443284564955436E-2</v>
      </c>
      <c r="K28" s="6" t="str">
        <f t="shared" si="2"/>
        <v/>
      </c>
      <c r="L28" s="6"/>
      <c r="M28" s="6"/>
      <c r="N28" s="6">
        <f t="shared" si="1"/>
        <v>2.443284564955436E-2</v>
      </c>
    </row>
    <row r="29" spans="1:14" x14ac:dyDescent="0.2">
      <c r="A29">
        <v>313.36</v>
      </c>
      <c r="B29">
        <v>6.6000000000000003E-2</v>
      </c>
      <c r="C29">
        <v>0.09</v>
      </c>
      <c r="D29">
        <v>2.5000000000000001E-2</v>
      </c>
      <c r="E29">
        <v>0</v>
      </c>
      <c r="J29" s="6">
        <f t="shared" si="0"/>
        <v>2.5075427657616559E-2</v>
      </c>
      <c r="K29" s="6" t="str">
        <f t="shared" si="2"/>
        <v/>
      </c>
      <c r="L29" s="6"/>
      <c r="M29" s="6"/>
      <c r="N29" s="6">
        <f t="shared" si="1"/>
        <v>2.5075427657616559E-2</v>
      </c>
    </row>
    <row r="30" spans="1:14" x14ac:dyDescent="0.2">
      <c r="A30">
        <v>313.52999999999997</v>
      </c>
      <c r="B30">
        <v>6.6000000000000003E-2</v>
      </c>
      <c r="C30">
        <v>0.10199999999999999</v>
      </c>
      <c r="D30">
        <v>2.5000000000000001E-2</v>
      </c>
      <c r="E30">
        <v>0</v>
      </c>
      <c r="J30" s="6">
        <f t="shared" si="0"/>
        <v>2.5701949301361653E-2</v>
      </c>
      <c r="K30" s="6" t="str">
        <f t="shared" si="2"/>
        <v/>
      </c>
      <c r="L30" s="6"/>
      <c r="M30" s="6"/>
      <c r="N30" s="6">
        <f t="shared" si="1"/>
        <v>2.5701949301361653E-2</v>
      </c>
    </row>
    <row r="31" spans="1:14" x14ac:dyDescent="0.2">
      <c r="A31">
        <v>313.7</v>
      </c>
      <c r="B31">
        <v>6.6000000000000003E-2</v>
      </c>
      <c r="C31">
        <v>0.113</v>
      </c>
      <c r="D31">
        <v>2.5999999999999999E-2</v>
      </c>
      <c r="E31">
        <v>0</v>
      </c>
      <c r="J31" s="6">
        <f t="shared" si="0"/>
        <v>2.6313557789990671E-2</v>
      </c>
      <c r="K31" s="6" t="str">
        <f t="shared" si="2"/>
        <v/>
      </c>
      <c r="L31" s="6"/>
      <c r="M31" s="6"/>
      <c r="N31" s="6">
        <f t="shared" si="1"/>
        <v>2.6313557789990671E-2</v>
      </c>
    </row>
    <row r="32" spans="1:14" x14ac:dyDescent="0.2">
      <c r="A32">
        <v>313.87</v>
      </c>
      <c r="B32">
        <v>6.6000000000000003E-2</v>
      </c>
      <c r="C32">
        <v>0.124</v>
      </c>
      <c r="D32">
        <v>2.5999999999999999E-2</v>
      </c>
      <c r="E32">
        <v>0</v>
      </c>
      <c r="J32" s="6">
        <f t="shared" si="0"/>
        <v>2.6911269929986447E-2</v>
      </c>
      <c r="K32" s="6" t="str">
        <f t="shared" si="2"/>
        <v/>
      </c>
      <c r="L32" s="6"/>
      <c r="M32" s="6"/>
      <c r="N32" s="6">
        <f t="shared" si="1"/>
        <v>2.6911269929986447E-2</v>
      </c>
    </row>
    <row r="33" spans="1:14" x14ac:dyDescent="0.2">
      <c r="A33">
        <v>314.04000000000002</v>
      </c>
      <c r="B33">
        <v>6.6000000000000003E-2</v>
      </c>
      <c r="C33">
        <v>0.13500000000000001</v>
      </c>
      <c r="D33">
        <v>2.7E-2</v>
      </c>
      <c r="E33">
        <v>0</v>
      </c>
      <c r="J33" s="6">
        <f t="shared" si="0"/>
        <v>2.74959919792323E-2</v>
      </c>
      <c r="K33" s="6" t="str">
        <f t="shared" si="2"/>
        <v/>
      </c>
      <c r="L33" s="6"/>
      <c r="M33" s="6"/>
      <c r="N33" s="6">
        <f t="shared" si="1"/>
        <v>2.74959919792323E-2</v>
      </c>
    </row>
    <row r="34" spans="1:14" x14ac:dyDescent="0.2">
      <c r="A34">
        <v>314.20999999999998</v>
      </c>
      <c r="B34">
        <v>6.6000000000000003E-2</v>
      </c>
      <c r="C34">
        <v>0.14699999999999999</v>
      </c>
      <c r="D34">
        <v>2.8000000000000001E-2</v>
      </c>
      <c r="E34">
        <v>0</v>
      </c>
      <c r="J34" s="6">
        <f t="shared" si="0"/>
        <v>2.8068535775836442E-2</v>
      </c>
      <c r="K34" s="6" t="str">
        <f t="shared" si="2"/>
        <v/>
      </c>
      <c r="L34" s="6"/>
      <c r="M34" s="6"/>
      <c r="N34" s="6">
        <f t="shared" si="1"/>
        <v>2.8068535775836442E-2</v>
      </c>
    </row>
    <row r="35" spans="1:14" x14ac:dyDescent="0.2">
      <c r="A35">
        <v>314.38</v>
      </c>
      <c r="B35">
        <v>6.6000000000000003E-2</v>
      </c>
      <c r="C35">
        <v>0.158</v>
      </c>
      <c r="D35">
        <v>2.8000000000000001E-2</v>
      </c>
      <c r="E35">
        <v>0</v>
      </c>
      <c r="J35" s="6">
        <f t="shared" si="0"/>
        <v>2.862963196195201E-2</v>
      </c>
      <c r="K35" s="6" t="str">
        <f t="shared" si="2"/>
        <v/>
      </c>
      <c r="L35" s="6"/>
      <c r="M35" s="6"/>
      <c r="N35" s="6">
        <f t="shared" si="1"/>
        <v>2.862963196195201E-2</v>
      </c>
    </row>
    <row r="36" spans="1:14" x14ac:dyDescent="0.2">
      <c r="A36">
        <v>314.55</v>
      </c>
      <c r="B36">
        <v>6.6000000000000003E-2</v>
      </c>
      <c r="C36">
        <v>0.16900000000000001</v>
      </c>
      <c r="D36">
        <v>2.9000000000000001E-2</v>
      </c>
      <c r="E36">
        <v>0</v>
      </c>
      <c r="J36" s="6">
        <f t="shared" si="0"/>
        <v>2.9179940917593343E-2</v>
      </c>
      <c r="K36" s="6" t="str">
        <f t="shared" si="2"/>
        <v/>
      </c>
      <c r="L36" s="6"/>
      <c r="M36" s="6"/>
      <c r="N36" s="6">
        <f t="shared" si="1"/>
        <v>2.9179940917593343E-2</v>
      </c>
    </row>
    <row r="37" spans="1:14" x14ac:dyDescent="0.2">
      <c r="A37">
        <v>314.72000000000003</v>
      </c>
      <c r="B37">
        <v>6.6000000000000003E-2</v>
      </c>
      <c r="C37">
        <v>0.18</v>
      </c>
      <c r="D37">
        <v>2.9000000000000001E-2</v>
      </c>
      <c r="E37">
        <v>0</v>
      </c>
      <c r="J37" s="6">
        <f t="shared" si="0"/>
        <v>2.9720061871262183E-2</v>
      </c>
      <c r="K37" s="6" t="str">
        <f t="shared" si="2"/>
        <v/>
      </c>
      <c r="L37" s="6"/>
      <c r="M37" s="6"/>
      <c r="N37" s="6">
        <f t="shared" si="1"/>
        <v>2.9720061871262183E-2</v>
      </c>
    </row>
    <row r="38" spans="1:14" x14ac:dyDescent="0.2">
      <c r="A38">
        <v>314.89</v>
      </c>
      <c r="B38">
        <v>6.6000000000000003E-2</v>
      </c>
      <c r="C38">
        <v>0.192</v>
      </c>
      <c r="D38">
        <v>0.03</v>
      </c>
      <c r="E38">
        <v>0</v>
      </c>
      <c r="J38" s="6">
        <f t="shared" si="0"/>
        <v>3.0250540545733316E-2</v>
      </c>
      <c r="K38" s="6" t="str">
        <f t="shared" si="2"/>
        <v/>
      </c>
      <c r="L38" s="6"/>
      <c r="M38" s="6"/>
      <c r="N38" s="6">
        <f t="shared" si="1"/>
        <v>3.0250540545733316E-2</v>
      </c>
    </row>
    <row r="39" spans="1:14" x14ac:dyDescent="0.2">
      <c r="A39">
        <v>315.06</v>
      </c>
      <c r="B39">
        <v>6.6000000000000003E-2</v>
      </c>
      <c r="C39">
        <v>0.20300000000000001</v>
      </c>
      <c r="D39">
        <v>0.03</v>
      </c>
      <c r="E39">
        <v>0</v>
      </c>
      <c r="J39" s="6">
        <f t="shared" si="0"/>
        <v>3.0771875616973199E-2</v>
      </c>
      <c r="K39" s="6" t="str">
        <f t="shared" si="2"/>
        <v/>
      </c>
      <c r="L39" s="6"/>
      <c r="M39" s="6"/>
      <c r="N39" s="6">
        <f t="shared" si="1"/>
        <v>3.0771875616973199E-2</v>
      </c>
    </row>
    <row r="40" spans="1:14" x14ac:dyDescent="0.2">
      <c r="A40">
        <v>315.23</v>
      </c>
      <c r="B40">
        <v>6.6000000000000003E-2</v>
      </c>
      <c r="C40">
        <v>0.214</v>
      </c>
      <c r="D40">
        <v>3.1E-2</v>
      </c>
      <c r="E40">
        <v>0</v>
      </c>
      <c r="J40" s="6">
        <f t="shared" si="0"/>
        <v>3.1284524203891662E-2</v>
      </c>
      <c r="K40" s="6" t="str">
        <f t="shared" si="2"/>
        <v/>
      </c>
      <c r="L40" s="6"/>
      <c r="M40" s="6"/>
      <c r="N40" s="6">
        <f t="shared" si="1"/>
        <v>3.1284524203891662E-2</v>
      </c>
    </row>
    <row r="41" spans="1:14" x14ac:dyDescent="0.2">
      <c r="A41">
        <v>315.39999999999998</v>
      </c>
      <c r="B41">
        <v>6.6000000000000003E-2</v>
      </c>
      <c r="C41">
        <v>0.22600000000000001</v>
      </c>
      <c r="D41">
        <v>3.1E-2</v>
      </c>
      <c r="E41">
        <v>0</v>
      </c>
      <c r="J41" s="6">
        <f t="shared" si="0"/>
        <v>3.1788906560957501E-2</v>
      </c>
      <c r="K41" s="6" t="str">
        <f t="shared" si="2"/>
        <v/>
      </c>
      <c r="L41" s="6"/>
      <c r="M41" s="6"/>
      <c r="N41" s="6">
        <f t="shared" si="1"/>
        <v>3.1788906560957501E-2</v>
      </c>
    </row>
    <row r="42" spans="1:14" x14ac:dyDescent="0.2">
      <c r="A42">
        <v>315.57</v>
      </c>
      <c r="B42">
        <v>6.6000000000000003E-2</v>
      </c>
      <c r="C42">
        <v>0.23699999999999999</v>
      </c>
      <c r="D42">
        <v>3.2000000000000001E-2</v>
      </c>
      <c r="E42">
        <v>0</v>
      </c>
      <c r="J42" s="6">
        <f t="shared" si="0"/>
        <v>3.2285410110740438E-2</v>
      </c>
      <c r="K42" s="6" t="str">
        <f t="shared" si="2"/>
        <v/>
      </c>
      <c r="L42" s="6"/>
      <c r="M42" s="6"/>
      <c r="N42" s="6">
        <f t="shared" si="1"/>
        <v>3.2285410110740438E-2</v>
      </c>
    </row>
    <row r="43" spans="1:14" x14ac:dyDescent="0.2">
      <c r="A43">
        <v>315.74</v>
      </c>
      <c r="B43">
        <v>6.6000000000000003E-2</v>
      </c>
      <c r="C43">
        <v>0.248</v>
      </c>
      <c r="D43">
        <v>3.2000000000000001E-2</v>
      </c>
      <c r="E43">
        <v>0</v>
      </c>
      <c r="J43" s="6">
        <f t="shared" si="0"/>
        <v>3.2774392926431375E-2</v>
      </c>
      <c r="K43" s="6" t="str">
        <f t="shared" si="2"/>
        <v/>
      </c>
      <c r="L43" s="6"/>
      <c r="M43" s="6"/>
      <c r="N43" s="6">
        <f t="shared" si="1"/>
        <v>3.2774392926431375E-2</v>
      </c>
    </row>
    <row r="44" spans="1:14" x14ac:dyDescent="0.2">
      <c r="A44">
        <v>315.91000000000003</v>
      </c>
      <c r="B44">
        <v>6.6000000000000003E-2</v>
      </c>
      <c r="C44">
        <v>0.25900000000000001</v>
      </c>
      <c r="D44">
        <v>3.3000000000000002E-2</v>
      </c>
      <c r="E44">
        <v>0</v>
      </c>
      <c r="J44" s="6">
        <f t="shared" si="0"/>
        <v>3.3256186753347544E-2</v>
      </c>
      <c r="K44" s="6" t="str">
        <f t="shared" si="2"/>
        <v/>
      </c>
      <c r="L44" s="6"/>
      <c r="M44" s="6"/>
      <c r="N44" s="6">
        <f t="shared" si="1"/>
        <v>3.3256186753347544E-2</v>
      </c>
    </row>
    <row r="45" spans="1:14" x14ac:dyDescent="0.2">
      <c r="A45">
        <v>316.08</v>
      </c>
      <c r="B45">
        <v>6.6000000000000003E-2</v>
      </c>
      <c r="C45">
        <v>0.27100000000000002</v>
      </c>
      <c r="D45">
        <v>3.3000000000000002E-2</v>
      </c>
      <c r="E45">
        <v>0</v>
      </c>
      <c r="J45" s="6">
        <f t="shared" si="0"/>
        <v>3.3731099641887335E-2</v>
      </c>
      <c r="K45" s="6" t="str">
        <f t="shared" si="2"/>
        <v/>
      </c>
      <c r="L45" s="6"/>
      <c r="M45" s="6"/>
      <c r="N45" s="6">
        <f t="shared" si="1"/>
        <v>3.3731099641887335E-2</v>
      </c>
    </row>
    <row r="46" spans="1:14" x14ac:dyDescent="0.2">
      <c r="A46">
        <v>316.25</v>
      </c>
      <c r="B46">
        <v>6.6000000000000003E-2</v>
      </c>
      <c r="C46">
        <v>0.28199999999999997</v>
      </c>
      <c r="D46">
        <v>3.4000000000000002E-2</v>
      </c>
      <c r="E46">
        <v>0</v>
      </c>
      <c r="J46" s="6">
        <f t="shared" si="0"/>
        <v>3.4199418251314541E-2</v>
      </c>
      <c r="K46" s="6" t="str">
        <f t="shared" si="2"/>
        <v/>
      </c>
      <c r="L46" s="6"/>
      <c r="M46" s="6"/>
      <c r="N46" s="6">
        <f t="shared" si="1"/>
        <v>3.4199418251314541E-2</v>
      </c>
    </row>
    <row r="47" spans="1:14" x14ac:dyDescent="0.2">
      <c r="A47">
        <v>316.42</v>
      </c>
      <c r="B47">
        <v>6.6000000000000003E-2</v>
      </c>
      <c r="C47">
        <v>0.29299999999999998</v>
      </c>
      <c r="D47">
        <v>3.4000000000000002E-2</v>
      </c>
      <c r="E47">
        <v>0</v>
      </c>
      <c r="J47" s="6">
        <f t="shared" si="0"/>
        <v>3.4661409873312427E-2</v>
      </c>
      <c r="K47" s="6" t="str">
        <f t="shared" si="2"/>
        <v/>
      </c>
      <c r="L47" s="6"/>
      <c r="M47" s="6"/>
      <c r="N47" s="6">
        <f t="shared" si="1"/>
        <v>3.4661409873312427E-2</v>
      </c>
    </row>
    <row r="48" spans="1:14" x14ac:dyDescent="0.2">
      <c r="A48">
        <v>316.58999999999997</v>
      </c>
      <c r="B48">
        <v>6.6000000000000003E-2</v>
      </c>
      <c r="C48">
        <v>0.30499999999999999</v>
      </c>
      <c r="D48">
        <v>3.4000000000000002E-2</v>
      </c>
      <c r="E48">
        <v>0</v>
      </c>
      <c r="J48" s="6">
        <f t="shared" si="0"/>
        <v>3.5117324215879021E-2</v>
      </c>
      <c r="K48" s="6" t="str">
        <f t="shared" si="2"/>
        <v/>
      </c>
      <c r="L48" s="6"/>
      <c r="M48" s="6"/>
      <c r="N48" s="6">
        <f t="shared" si="1"/>
        <v>3.5117324215879021E-2</v>
      </c>
    </row>
    <row r="49" spans="1:14" x14ac:dyDescent="0.2">
      <c r="A49">
        <v>316.76</v>
      </c>
      <c r="B49">
        <v>6.6000000000000003E-2</v>
      </c>
      <c r="C49">
        <v>0.316</v>
      </c>
      <c r="D49">
        <v>3.5000000000000003E-2</v>
      </c>
      <c r="E49">
        <v>0</v>
      </c>
      <c r="J49" s="6">
        <f t="shared" si="0"/>
        <v>3.5567394981367101E-2</v>
      </c>
      <c r="K49" s="6" t="str">
        <f t="shared" si="2"/>
        <v/>
      </c>
      <c r="L49" s="6"/>
      <c r="M49" s="6"/>
      <c r="N49" s="6">
        <f t="shared" si="1"/>
        <v>3.5567394981367101E-2</v>
      </c>
    </row>
    <row r="50" spans="1:14" x14ac:dyDescent="0.2">
      <c r="A50">
        <v>316.93</v>
      </c>
      <c r="B50">
        <v>6.6000000000000003E-2</v>
      </c>
      <c r="C50">
        <v>0.32700000000000001</v>
      </c>
      <c r="D50">
        <v>3.5000000000000003E-2</v>
      </c>
      <c r="E50">
        <v>0</v>
      </c>
      <c r="J50" s="6">
        <f t="shared" si="0"/>
        <v>3.6011841266977609E-2</v>
      </c>
      <c r="K50" s="6" t="str">
        <f t="shared" si="2"/>
        <v/>
      </c>
      <c r="L50" s="6"/>
      <c r="M50" s="6"/>
      <c r="N50" s="6">
        <f t="shared" si="1"/>
        <v>3.6011841266977609E-2</v>
      </c>
    </row>
    <row r="51" spans="1:14" x14ac:dyDescent="0.2">
      <c r="A51">
        <v>317.10000000000002</v>
      </c>
      <c r="B51">
        <v>6.6000000000000003E-2</v>
      </c>
      <c r="C51">
        <v>0.33800000000000002</v>
      </c>
      <c r="D51">
        <v>3.5999999999999997E-2</v>
      </c>
      <c r="E51">
        <v>0</v>
      </c>
      <c r="J51" s="6">
        <f t="shared" si="0"/>
        <v>3.6450868811530479E-2</v>
      </c>
      <c r="K51" s="6" t="str">
        <f t="shared" si="2"/>
        <v/>
      </c>
      <c r="L51" s="6"/>
      <c r="M51" s="6"/>
      <c r="N51" s="6">
        <f t="shared" si="1"/>
        <v>3.6450868811530479E-2</v>
      </c>
    </row>
    <row r="52" spans="1:14" x14ac:dyDescent="0.2">
      <c r="A52">
        <v>317.27</v>
      </c>
      <c r="B52">
        <v>6.6000000000000003E-2</v>
      </c>
      <c r="C52">
        <v>0.35</v>
      </c>
      <c r="D52">
        <v>3.5999999999999997E-2</v>
      </c>
      <c r="E52">
        <v>0</v>
      </c>
      <c r="F52">
        <f>D52-$D$52</f>
        <v>0</v>
      </c>
      <c r="J52" s="6">
        <f t="shared" si="0"/>
        <v>3.6884671108643616E-2</v>
      </c>
      <c r="K52" s="6" t="str">
        <f t="shared" si="2"/>
        <v/>
      </c>
      <c r="L52" s="6" t="str">
        <f>IF(C52&gt;$J$16,0.62*$J$18*(2*32.2*(C52-$J$16))^0.5,"")</f>
        <v/>
      </c>
      <c r="M52" s="6" t="str">
        <f>IF(D52&gt;$J$16,0.62*$J$18*(2*32.2*(D52-$J$16))^0.5,"")</f>
        <v/>
      </c>
      <c r="N52" s="6">
        <f>SUM(J52:M52)</f>
        <v>3.6884671108643616E-2</v>
      </c>
    </row>
    <row r="53" spans="1:14" x14ac:dyDescent="0.2">
      <c r="A53">
        <v>317.44</v>
      </c>
      <c r="B53">
        <v>6.6000000000000003E-2</v>
      </c>
      <c r="C53">
        <v>0.36099999999999999</v>
      </c>
      <c r="D53">
        <v>3.6999999999999998E-2</v>
      </c>
      <c r="E53">
        <v>0</v>
      </c>
      <c r="F53">
        <f t="shared" ref="F53:F116" si="3">D53-$D$52</f>
        <v>1.0000000000000009E-3</v>
      </c>
      <c r="J53" s="6">
        <f t="shared" si="0"/>
        <v>3.7313430403411355E-2</v>
      </c>
      <c r="K53" s="6" t="str">
        <f t="shared" ref="K53:K91" si="4">IF(A53&gt;$K$16,0.62*$K$18*(2*32.2*(A53-$K$16))^0.5,"")</f>
        <v/>
      </c>
      <c r="L53" s="6" t="str">
        <f t="shared" ref="L53:L91" si="5">IF(A53&gt;$L$16,0.62*$L$18*(2*32.2*(A53-$L$16))^0.5,"")</f>
        <v/>
      </c>
      <c r="M53" s="6" t="str">
        <f t="shared" ref="M53:M91" si="6">IF(A53&gt;$M$16,0.62*$M$18*(2*32.2*(A53-$M$16))^0.5,"")</f>
        <v/>
      </c>
      <c r="N53" s="6">
        <f t="shared" si="1"/>
        <v>3.7313430403411355E-2</v>
      </c>
    </row>
    <row r="54" spans="1:14" x14ac:dyDescent="0.2">
      <c r="A54">
        <v>317.61</v>
      </c>
      <c r="B54">
        <v>6.6000000000000003E-2</v>
      </c>
      <c r="C54">
        <v>0.372</v>
      </c>
      <c r="D54">
        <v>3.6999999999999998E-2</v>
      </c>
      <c r="E54">
        <v>0</v>
      </c>
      <c r="F54">
        <f t="shared" si="3"/>
        <v>1.0000000000000009E-3</v>
      </c>
      <c r="J54" s="6">
        <f t="shared" si="0"/>
        <v>3.7737318587144436E-2</v>
      </c>
      <c r="K54" s="6" t="str">
        <f t="shared" si="4"/>
        <v/>
      </c>
      <c r="L54" s="6" t="str">
        <f t="shared" si="5"/>
        <v/>
      </c>
      <c r="M54" s="6" t="str">
        <f t="shared" si="6"/>
        <v/>
      </c>
      <c r="N54" s="6">
        <f t="shared" si="1"/>
        <v>3.7737318587144436E-2</v>
      </c>
    </row>
    <row r="55" spans="1:14" x14ac:dyDescent="0.2">
      <c r="A55">
        <v>317.77999999999997</v>
      </c>
      <c r="B55">
        <v>6.6000000000000003E-2</v>
      </c>
      <c r="C55">
        <v>0.38400000000000001</v>
      </c>
      <c r="D55">
        <v>3.6999999999999998E-2</v>
      </c>
      <c r="E55">
        <v>0</v>
      </c>
      <c r="F55">
        <f t="shared" si="3"/>
        <v>1.0000000000000009E-3</v>
      </c>
      <c r="J55" s="6">
        <f t="shared" si="0"/>
        <v>3.8156498002634362E-2</v>
      </c>
      <c r="K55" s="6" t="str">
        <f t="shared" si="4"/>
        <v/>
      </c>
      <c r="L55" s="6" t="str">
        <f t="shared" si="5"/>
        <v/>
      </c>
      <c r="M55" s="6" t="str">
        <f t="shared" si="6"/>
        <v/>
      </c>
      <c r="N55" s="6">
        <f t="shared" si="1"/>
        <v>3.8156498002634362E-2</v>
      </c>
    </row>
    <row r="56" spans="1:14" x14ac:dyDescent="0.2">
      <c r="A56">
        <v>317.95</v>
      </c>
      <c r="B56">
        <v>6.6000000000000003E-2</v>
      </c>
      <c r="C56">
        <v>0.39500000000000002</v>
      </c>
      <c r="D56">
        <v>3.7999999999999999E-2</v>
      </c>
      <c r="E56">
        <v>0</v>
      </c>
      <c r="F56">
        <f t="shared" si="3"/>
        <v>2.0000000000000018E-3</v>
      </c>
      <c r="J56" s="6">
        <f t="shared" si="0"/>
        <v>3.8571122170640224E-2</v>
      </c>
      <c r="K56" s="6" t="str">
        <f t="shared" si="4"/>
        <v/>
      </c>
      <c r="L56" s="6" t="str">
        <f t="shared" si="5"/>
        <v/>
      </c>
      <c r="M56" s="6" t="str">
        <f t="shared" si="6"/>
        <v/>
      </c>
      <c r="N56" s="6">
        <f t="shared" si="1"/>
        <v>3.8571122170640224E-2</v>
      </c>
    </row>
    <row r="57" spans="1:14" x14ac:dyDescent="0.2">
      <c r="A57">
        <v>318.12</v>
      </c>
      <c r="B57">
        <v>6.6000000000000003E-2</v>
      </c>
      <c r="C57">
        <v>0.40600000000000003</v>
      </c>
      <c r="D57">
        <v>3.7999999999999999E-2</v>
      </c>
      <c r="E57">
        <v>0</v>
      </c>
      <c r="F57">
        <f t="shared" si="3"/>
        <v>2.0000000000000018E-3</v>
      </c>
      <c r="J57" s="6">
        <f t="shared" si="0"/>
        <v>3.8981336446816041E-2</v>
      </c>
      <c r="K57" s="6" t="str">
        <f t="shared" si="4"/>
        <v/>
      </c>
      <c r="L57" s="6" t="str">
        <f t="shared" si="5"/>
        <v/>
      </c>
      <c r="M57" s="6" t="str">
        <f t="shared" si="6"/>
        <v/>
      </c>
      <c r="N57" s="6">
        <f t="shared" si="1"/>
        <v>3.8981336446816041E-2</v>
      </c>
    </row>
    <row r="58" spans="1:14" x14ac:dyDescent="0.2">
      <c r="A58">
        <v>318.29000000000002</v>
      </c>
      <c r="B58">
        <v>6.6000000000000003E-2</v>
      </c>
      <c r="C58">
        <v>0.41699999999999998</v>
      </c>
      <c r="D58">
        <v>3.9E-2</v>
      </c>
      <c r="E58">
        <v>0</v>
      </c>
      <c r="F58">
        <f t="shared" si="3"/>
        <v>3.0000000000000027E-3</v>
      </c>
      <c r="J58" s="6">
        <f t="shared" si="0"/>
        <v>3.9387278617052005E-2</v>
      </c>
      <c r="K58" s="6" t="str">
        <f t="shared" si="4"/>
        <v/>
      </c>
      <c r="L58" s="6" t="str">
        <f t="shared" si="5"/>
        <v/>
      </c>
      <c r="M58" s="6" t="str">
        <f t="shared" si="6"/>
        <v/>
      </c>
      <c r="N58" s="6">
        <f t="shared" si="1"/>
        <v>3.9387278617052005E-2</v>
      </c>
    </row>
    <row r="59" spans="1:14" x14ac:dyDescent="0.2">
      <c r="A59">
        <v>318.45999999999998</v>
      </c>
      <c r="B59">
        <v>6.6000000000000003E-2</v>
      </c>
      <c r="C59">
        <v>0.42899999999999999</v>
      </c>
      <c r="D59">
        <v>3.9E-2</v>
      </c>
      <c r="E59">
        <v>0</v>
      </c>
      <c r="F59">
        <f t="shared" si="3"/>
        <v>3.0000000000000027E-3</v>
      </c>
      <c r="J59" s="6">
        <f t="shared" si="0"/>
        <v>3.9789079438140883E-2</v>
      </c>
      <c r="K59" s="6" t="str">
        <f t="shared" si="4"/>
        <v/>
      </c>
      <c r="L59" s="6" t="str">
        <f t="shared" si="5"/>
        <v/>
      </c>
      <c r="M59" s="6" t="str">
        <f t="shared" si="6"/>
        <v/>
      </c>
      <c r="N59" s="6">
        <f t="shared" si="1"/>
        <v>3.9789079438140883E-2</v>
      </c>
    </row>
    <row r="60" spans="1:14" x14ac:dyDescent="0.2">
      <c r="A60">
        <v>318.63</v>
      </c>
      <c r="B60">
        <v>6.6000000000000003E-2</v>
      </c>
      <c r="C60">
        <v>0.44</v>
      </c>
      <c r="D60">
        <v>3.9E-2</v>
      </c>
      <c r="E60">
        <v>0</v>
      </c>
      <c r="F60">
        <f t="shared" si="3"/>
        <v>3.0000000000000027E-3</v>
      </c>
      <c r="J60" s="6">
        <f t="shared" si="0"/>
        <v>4.0186863129785332E-2</v>
      </c>
      <c r="K60" s="6" t="str">
        <f t="shared" si="4"/>
        <v/>
      </c>
      <c r="L60" s="6" t="str">
        <f t="shared" si="5"/>
        <v/>
      </c>
      <c r="M60" s="6" t="str">
        <f t="shared" si="6"/>
        <v/>
      </c>
      <c r="N60" s="6">
        <f t="shared" si="1"/>
        <v>4.0186863129785332E-2</v>
      </c>
    </row>
    <row r="61" spans="1:14" x14ac:dyDescent="0.2">
      <c r="A61">
        <v>318.8</v>
      </c>
      <c r="B61">
        <v>6.6000000000000003E-2</v>
      </c>
      <c r="C61">
        <v>0.45100000000000001</v>
      </c>
      <c r="D61">
        <v>0.04</v>
      </c>
      <c r="E61">
        <v>0</v>
      </c>
      <c r="F61">
        <f t="shared" si="3"/>
        <v>4.0000000000000036E-3</v>
      </c>
      <c r="J61" s="6">
        <f t="shared" si="0"/>
        <v>4.058074782319214E-2</v>
      </c>
      <c r="K61" s="6" t="str">
        <f t="shared" si="4"/>
        <v/>
      </c>
      <c r="L61" s="6" t="str">
        <f t="shared" si="5"/>
        <v/>
      </c>
      <c r="M61" s="6" t="str">
        <f t="shared" si="6"/>
        <v/>
      </c>
      <c r="N61" s="6">
        <f t="shared" si="1"/>
        <v>4.058074782319214E-2</v>
      </c>
    </row>
    <row r="62" spans="1:14" x14ac:dyDescent="0.2">
      <c r="A62">
        <v>318.97000000000003</v>
      </c>
      <c r="B62">
        <v>6.6000000000000003E-2</v>
      </c>
      <c r="C62">
        <v>0.46200000000000002</v>
      </c>
      <c r="D62">
        <v>0.04</v>
      </c>
      <c r="E62">
        <v>0</v>
      </c>
      <c r="F62">
        <f t="shared" si="3"/>
        <v>4.0000000000000036E-3</v>
      </c>
      <c r="J62" s="6">
        <f t="shared" si="0"/>
        <v>4.09708459708477E-2</v>
      </c>
      <c r="K62" s="6" t="str">
        <f t="shared" si="4"/>
        <v/>
      </c>
      <c r="L62" s="6" t="str">
        <f t="shared" si="5"/>
        <v/>
      </c>
      <c r="M62" s="6" t="str">
        <f t="shared" si="6"/>
        <v/>
      </c>
      <c r="N62" s="6">
        <f t="shared" si="1"/>
        <v>4.09708459708477E-2</v>
      </c>
    </row>
    <row r="63" spans="1:14" x14ac:dyDescent="0.2">
      <c r="A63">
        <v>319.02</v>
      </c>
      <c r="B63">
        <v>6.6000000000000003E-2</v>
      </c>
      <c r="C63">
        <v>0.46600000000000003</v>
      </c>
      <c r="D63">
        <v>0.04</v>
      </c>
      <c r="E63">
        <v>0</v>
      </c>
      <c r="F63">
        <f t="shared" si="3"/>
        <v>4.0000000000000036E-3</v>
      </c>
      <c r="J63" s="6">
        <f t="shared" si="0"/>
        <v>4.1084875821118728E-2</v>
      </c>
      <c r="K63" s="6" t="str">
        <f t="shared" si="4"/>
        <v/>
      </c>
      <c r="L63" s="6" t="str">
        <f t="shared" si="5"/>
        <v/>
      </c>
      <c r="M63" s="6" t="str">
        <f t="shared" si="6"/>
        <v/>
      </c>
      <c r="N63" s="6">
        <f t="shared" si="1"/>
        <v>4.1084875821118728E-2</v>
      </c>
    </row>
    <row r="64" spans="1:14" x14ac:dyDescent="0.2">
      <c r="A64">
        <v>319.07</v>
      </c>
      <c r="B64">
        <v>6.6000000000000003E-2</v>
      </c>
      <c r="C64">
        <v>0.46899999999999997</v>
      </c>
      <c r="D64">
        <v>0.04</v>
      </c>
      <c r="E64">
        <v>0</v>
      </c>
      <c r="F64">
        <f t="shared" si="3"/>
        <v>4.0000000000000036E-3</v>
      </c>
      <c r="J64" s="6">
        <f t="shared" si="0"/>
        <v>4.1198590059692265E-2</v>
      </c>
      <c r="K64" s="6" t="str">
        <f t="shared" si="4"/>
        <v/>
      </c>
      <c r="L64" s="6" t="str">
        <f t="shared" si="5"/>
        <v/>
      </c>
      <c r="M64" s="6" t="str">
        <f t="shared" si="6"/>
        <v/>
      </c>
      <c r="N64" s="6">
        <f t="shared" si="1"/>
        <v>4.1198590059692265E-2</v>
      </c>
    </row>
    <row r="65" spans="1:14" x14ac:dyDescent="0.2">
      <c r="A65">
        <v>319.12</v>
      </c>
      <c r="B65">
        <v>6.6000000000000003E-2</v>
      </c>
      <c r="C65">
        <v>0.47199999999999998</v>
      </c>
      <c r="D65">
        <v>4.1000000000000002E-2</v>
      </c>
      <c r="E65">
        <v>0</v>
      </c>
      <c r="F65">
        <f t="shared" si="3"/>
        <v>5.0000000000000044E-3</v>
      </c>
      <c r="J65" s="6">
        <f t="shared" si="0"/>
        <v>4.1311991292800249E-2</v>
      </c>
      <c r="K65" s="6" t="str">
        <f t="shared" si="4"/>
        <v/>
      </c>
      <c r="L65" s="6" t="str">
        <f t="shared" si="5"/>
        <v/>
      </c>
      <c r="M65" s="6" t="str">
        <f t="shared" si="6"/>
        <v/>
      </c>
      <c r="N65" s="6">
        <f t="shared" si="1"/>
        <v>4.1311991292800249E-2</v>
      </c>
    </row>
    <row r="66" spans="1:14" x14ac:dyDescent="0.2">
      <c r="A66">
        <v>319.17</v>
      </c>
      <c r="B66">
        <v>6.6000000000000003E-2</v>
      </c>
      <c r="C66">
        <v>0.47599999999999998</v>
      </c>
      <c r="D66">
        <v>4.1000000000000002E-2</v>
      </c>
      <c r="E66">
        <v>0</v>
      </c>
      <c r="F66">
        <f t="shared" si="3"/>
        <v>5.0000000000000044E-3</v>
      </c>
      <c r="J66" s="6">
        <f t="shared" si="0"/>
        <v>4.1425082091001729E-2</v>
      </c>
      <c r="K66" s="6" t="str">
        <f t="shared" si="4"/>
        <v/>
      </c>
      <c r="L66" s="6" t="str">
        <f t="shared" si="5"/>
        <v/>
      </c>
      <c r="M66" s="6" t="str">
        <f t="shared" si="6"/>
        <v/>
      </c>
      <c r="N66" s="6">
        <f t="shared" si="1"/>
        <v>4.1425082091001729E-2</v>
      </c>
    </row>
    <row r="67" spans="1:14" x14ac:dyDescent="0.2">
      <c r="A67">
        <v>319.20999999999998</v>
      </c>
      <c r="B67">
        <v>6.6000000000000003E-2</v>
      </c>
      <c r="C67">
        <v>0.47899999999999998</v>
      </c>
      <c r="D67">
        <v>4.1000000000000002E-2</v>
      </c>
      <c r="E67">
        <v>0</v>
      </c>
      <c r="F67">
        <f t="shared" si="3"/>
        <v>5.0000000000000044E-3</v>
      </c>
      <c r="J67" s="6">
        <f t="shared" si="0"/>
        <v>4.1515332921489227E-2</v>
      </c>
      <c r="K67" s="6" t="str">
        <f t="shared" si="4"/>
        <v/>
      </c>
      <c r="L67" s="6" t="str">
        <f t="shared" si="5"/>
        <v/>
      </c>
      <c r="M67" s="6" t="str">
        <f t="shared" si="6"/>
        <v/>
      </c>
      <c r="N67" s="6">
        <f t="shared" si="1"/>
        <v>4.1515332921489227E-2</v>
      </c>
    </row>
    <row r="68" spans="1:14" x14ac:dyDescent="0.2">
      <c r="A68">
        <v>319.26</v>
      </c>
      <c r="B68">
        <v>6.6000000000000003E-2</v>
      </c>
      <c r="C68">
        <v>0.48099999999999998</v>
      </c>
      <c r="D68">
        <v>4.1000000000000002E-2</v>
      </c>
      <c r="E68">
        <v>0</v>
      </c>
      <c r="F68">
        <f t="shared" si="3"/>
        <v>5.0000000000000044E-3</v>
      </c>
      <c r="J68" s="6">
        <f t="shared" si="0"/>
        <v>4.1627871303393786E-2</v>
      </c>
      <c r="K68" s="6" t="str">
        <f t="shared" si="4"/>
        <v/>
      </c>
      <c r="L68" s="6" t="str">
        <f t="shared" si="5"/>
        <v/>
      </c>
      <c r="M68" s="6" t="str">
        <f t="shared" si="6"/>
        <v/>
      </c>
      <c r="N68" s="6">
        <f t="shared" si="1"/>
        <v>4.1627871303393786E-2</v>
      </c>
    </row>
    <row r="69" spans="1:14" x14ac:dyDescent="0.2">
      <c r="A69">
        <v>319.3</v>
      </c>
      <c r="B69">
        <v>6.6000000000000003E-2</v>
      </c>
      <c r="C69">
        <v>0.48399999999999999</v>
      </c>
      <c r="D69">
        <v>4.1000000000000002E-2</v>
      </c>
      <c r="E69">
        <v>0</v>
      </c>
      <c r="F69">
        <f t="shared" si="3"/>
        <v>5.0000000000000044E-3</v>
      </c>
      <c r="J69" s="6">
        <f t="shared" si="0"/>
        <v>4.1717683427867629E-2</v>
      </c>
      <c r="K69" s="6" t="str">
        <f t="shared" si="4"/>
        <v/>
      </c>
      <c r="L69" s="6" t="str">
        <f t="shared" si="5"/>
        <v/>
      </c>
      <c r="M69" s="6" t="str">
        <f t="shared" si="6"/>
        <v/>
      </c>
      <c r="N69" s="6">
        <f t="shared" si="1"/>
        <v>4.1717683427867629E-2</v>
      </c>
    </row>
    <row r="70" spans="1:14" x14ac:dyDescent="0.2">
      <c r="A70">
        <v>319.33999999999997</v>
      </c>
      <c r="B70">
        <v>6.6000000000000003E-2</v>
      </c>
      <c r="C70">
        <v>0.48699999999999999</v>
      </c>
      <c r="D70">
        <v>4.2000000000000003E-2</v>
      </c>
      <c r="E70">
        <v>0</v>
      </c>
      <c r="F70">
        <f t="shared" si="3"/>
        <v>6.0000000000000053E-3</v>
      </c>
      <c r="J70" s="6">
        <f t="shared" si="0"/>
        <v>4.180730261477815E-2</v>
      </c>
      <c r="K70" s="6" t="str">
        <f t="shared" si="4"/>
        <v/>
      </c>
      <c r="L70" s="6" t="str">
        <f t="shared" si="5"/>
        <v/>
      </c>
      <c r="M70" s="6" t="str">
        <f t="shared" si="6"/>
        <v/>
      </c>
      <c r="N70" s="6">
        <f t="shared" si="1"/>
        <v>4.180730261477815E-2</v>
      </c>
    </row>
    <row r="71" spans="1:14" x14ac:dyDescent="0.2">
      <c r="A71">
        <v>319.51</v>
      </c>
      <c r="B71">
        <v>6.6000000000000003E-2</v>
      </c>
      <c r="C71">
        <v>0.498</v>
      </c>
      <c r="D71">
        <v>4.2999999999999997E-2</v>
      </c>
      <c r="E71">
        <v>0</v>
      </c>
      <c r="F71">
        <f t="shared" si="3"/>
        <v>6.9999999999999993E-3</v>
      </c>
      <c r="J71" s="6">
        <f t="shared" si="0"/>
        <v>4.218606022848128E-2</v>
      </c>
      <c r="K71" s="6">
        <f t="shared" si="4"/>
        <v>1.7367687110360131E-3</v>
      </c>
      <c r="L71" s="6" t="str">
        <f t="shared" si="5"/>
        <v/>
      </c>
      <c r="M71" s="6" t="str">
        <f t="shared" si="6"/>
        <v/>
      </c>
      <c r="N71" s="6">
        <f t="shared" si="1"/>
        <v>4.3922828939517294E-2</v>
      </c>
    </row>
    <row r="72" spans="1:14" x14ac:dyDescent="0.2">
      <c r="A72">
        <v>319.68</v>
      </c>
      <c r="B72">
        <v>6.6000000000000003E-2</v>
      </c>
      <c r="C72">
        <v>0.51</v>
      </c>
      <c r="D72">
        <v>4.4999999999999998E-2</v>
      </c>
      <c r="E72">
        <v>0</v>
      </c>
      <c r="F72">
        <f t="shared" si="3"/>
        <v>9.0000000000000011E-3</v>
      </c>
      <c r="J72" s="6">
        <f t="shared" si="0"/>
        <v>4.2561447382325521E-2</v>
      </c>
      <c r="K72" s="6">
        <f t="shared" si="4"/>
        <v>7.3684855975605966E-3</v>
      </c>
      <c r="L72" s="6" t="str">
        <f t="shared" si="5"/>
        <v/>
      </c>
      <c r="M72" s="6" t="str">
        <f t="shared" si="6"/>
        <v/>
      </c>
      <c r="N72" s="6">
        <f t="shared" si="1"/>
        <v>4.992993297988612E-2</v>
      </c>
    </row>
    <row r="73" spans="1:14" x14ac:dyDescent="0.2">
      <c r="A73">
        <v>319.85000000000002</v>
      </c>
      <c r="B73">
        <v>6.6000000000000003E-2</v>
      </c>
      <c r="C73">
        <v>0.52100000000000002</v>
      </c>
      <c r="D73">
        <v>4.7E-2</v>
      </c>
      <c r="E73">
        <v>0</v>
      </c>
      <c r="F73">
        <f t="shared" si="3"/>
        <v>1.1000000000000003E-2</v>
      </c>
      <c r="J73" s="6">
        <f t="shared" si="0"/>
        <v>4.2933552484692876E-2</v>
      </c>
      <c r="K73" s="6">
        <f t="shared" si="4"/>
        <v>1.0274862259285141E-2</v>
      </c>
      <c r="L73" s="6" t="str">
        <f t="shared" si="5"/>
        <v/>
      </c>
      <c r="M73" s="6" t="str">
        <f t="shared" si="6"/>
        <v/>
      </c>
      <c r="N73" s="6">
        <f t="shared" si="1"/>
        <v>5.3208414743978014E-2</v>
      </c>
    </row>
    <row r="74" spans="1:14" x14ac:dyDescent="0.2">
      <c r="A74">
        <v>320.02</v>
      </c>
      <c r="B74">
        <v>6.6000000000000003E-2</v>
      </c>
      <c r="C74">
        <v>0.53200000000000003</v>
      </c>
      <c r="D74">
        <v>0.05</v>
      </c>
      <c r="E74">
        <v>0</v>
      </c>
      <c r="F74">
        <f t="shared" si="3"/>
        <v>1.4000000000000005E-2</v>
      </c>
      <c r="J74" s="6">
        <f t="shared" si="0"/>
        <v>4.330246014527675E-2</v>
      </c>
      <c r="K74" s="6">
        <f t="shared" si="4"/>
        <v>1.2524017282529167E-2</v>
      </c>
      <c r="L74" s="6" t="str">
        <f t="shared" si="5"/>
        <v/>
      </c>
      <c r="M74" s="6" t="str">
        <f t="shared" si="6"/>
        <v/>
      </c>
      <c r="N74" s="6">
        <f t="shared" si="1"/>
        <v>5.5826477427805915E-2</v>
      </c>
    </row>
    <row r="75" spans="1:14" x14ac:dyDescent="0.2">
      <c r="A75">
        <v>320.19</v>
      </c>
      <c r="B75">
        <v>6.6000000000000003E-2</v>
      </c>
      <c r="C75">
        <v>0.54300000000000004</v>
      </c>
      <c r="D75">
        <v>5.2999999999999999E-2</v>
      </c>
      <c r="E75">
        <v>0</v>
      </c>
      <c r="F75">
        <f t="shared" si="3"/>
        <v>1.7000000000000001E-2</v>
      </c>
      <c r="J75" s="6">
        <f t="shared" si="0"/>
        <v>4.3668251399737713E-2</v>
      </c>
      <c r="K75" s="6">
        <f t="shared" si="4"/>
        <v>1.4426684419467749E-2</v>
      </c>
      <c r="L75" s="6" t="str">
        <f t="shared" si="5"/>
        <v/>
      </c>
      <c r="M75" s="6" t="str">
        <f t="shared" si="6"/>
        <v/>
      </c>
      <c r="N75" s="6">
        <f t="shared" si="1"/>
        <v>5.8094935819205461E-2</v>
      </c>
    </row>
    <row r="76" spans="1:14" x14ac:dyDescent="0.2">
      <c r="A76">
        <v>320.36</v>
      </c>
      <c r="B76">
        <v>6.6000000000000003E-2</v>
      </c>
      <c r="C76">
        <v>0.55500000000000005</v>
      </c>
      <c r="D76">
        <v>5.6000000000000001E-2</v>
      </c>
      <c r="E76">
        <v>0</v>
      </c>
      <c r="F76">
        <f t="shared" si="3"/>
        <v>2.0000000000000004E-2</v>
      </c>
      <c r="J76" s="6">
        <f t="shared" si="0"/>
        <v>4.4031003917559153E-2</v>
      </c>
      <c r="K76" s="6">
        <f t="shared" si="4"/>
        <v>1.6106130441069257E-2</v>
      </c>
      <c r="L76" s="6" t="str">
        <f t="shared" si="5"/>
        <v/>
      </c>
      <c r="M76" s="6" t="str">
        <f t="shared" si="6"/>
        <v/>
      </c>
      <c r="N76" s="6">
        <f t="shared" si="1"/>
        <v>6.0137134358628413E-2</v>
      </c>
    </row>
    <row r="77" spans="1:14" x14ac:dyDescent="0.2">
      <c r="A77">
        <v>320.52999999999997</v>
      </c>
      <c r="B77">
        <v>6.6000000000000003E-2</v>
      </c>
      <c r="C77">
        <v>0.56599999999999995</v>
      </c>
      <c r="D77">
        <v>5.8999999999999997E-2</v>
      </c>
      <c r="E77">
        <v>0</v>
      </c>
      <c r="F77">
        <f t="shared" si="3"/>
        <v>2.3E-2</v>
      </c>
      <c r="J77" s="6">
        <f t="shared" si="0"/>
        <v>4.4390792194615232E-2</v>
      </c>
      <c r="K77" s="6">
        <f t="shared" si="4"/>
        <v>1.7626277321957262E-2</v>
      </c>
      <c r="L77" s="6" t="str">
        <f t="shared" si="5"/>
        <v/>
      </c>
      <c r="M77" s="6" t="str">
        <f t="shared" si="6"/>
        <v/>
      </c>
      <c r="N77" s="6">
        <f t="shared" si="1"/>
        <v>6.2017069516572494E-2</v>
      </c>
    </row>
    <row r="78" spans="1:14" x14ac:dyDescent="0.2">
      <c r="A78">
        <v>320.7</v>
      </c>
      <c r="B78">
        <v>6.6000000000000003E-2</v>
      </c>
      <c r="C78">
        <v>0.57699999999999996</v>
      </c>
      <c r="D78">
        <v>6.2E-2</v>
      </c>
      <c r="E78">
        <v>0</v>
      </c>
      <c r="F78">
        <f t="shared" si="3"/>
        <v>2.6000000000000002E-2</v>
      </c>
      <c r="J78" s="6">
        <f t="shared" si="0"/>
        <v>4.474768773180271E-2</v>
      </c>
      <c r="K78" s="6">
        <f t="shared" si="4"/>
        <v>1.902534800408048E-2</v>
      </c>
      <c r="L78" s="6" t="str">
        <f t="shared" si="5"/>
        <v/>
      </c>
      <c r="M78" s="6" t="str">
        <f t="shared" si="6"/>
        <v/>
      </c>
      <c r="N78" s="6">
        <f t="shared" si="1"/>
        <v>6.3773035735883193E-2</v>
      </c>
    </row>
    <row r="79" spans="1:14" x14ac:dyDescent="0.2">
      <c r="A79">
        <v>320.87</v>
      </c>
      <c r="B79">
        <v>6.6000000000000003E-2</v>
      </c>
      <c r="C79">
        <v>0.58799999999999997</v>
      </c>
      <c r="D79">
        <v>6.5000000000000002E-2</v>
      </c>
      <c r="E79">
        <v>0</v>
      </c>
      <c r="F79">
        <f t="shared" si="3"/>
        <v>2.9000000000000005E-2</v>
      </c>
      <c r="J79" s="6">
        <f t="shared" si="0"/>
        <v>4.5101759200948478E-2</v>
      </c>
      <c r="K79" s="6">
        <f t="shared" si="4"/>
        <v>2.0328356577013137E-2</v>
      </c>
      <c r="L79" s="6" t="str">
        <f t="shared" si="5"/>
        <v/>
      </c>
      <c r="M79" s="6" t="str">
        <f t="shared" si="6"/>
        <v/>
      </c>
      <c r="N79" s="6">
        <f t="shared" si="1"/>
        <v>6.5430115777961623E-2</v>
      </c>
    </row>
    <row r="80" spans="1:14" x14ac:dyDescent="0.2">
      <c r="A80">
        <v>321.04000000000002</v>
      </c>
      <c r="B80">
        <v>6.6000000000000003E-2</v>
      </c>
      <c r="C80">
        <v>0.6</v>
      </c>
      <c r="D80">
        <v>6.9000000000000006E-2</v>
      </c>
      <c r="E80">
        <v>0</v>
      </c>
      <c r="F80">
        <f t="shared" si="3"/>
        <v>3.3000000000000008E-2</v>
      </c>
      <c r="J80" s="6">
        <f t="shared" si="0"/>
        <v>4.5453072599085688E-2</v>
      </c>
      <c r="K80" s="6">
        <f t="shared" si="4"/>
        <v>2.1552732902535066E-2</v>
      </c>
      <c r="L80" s="6" t="str">
        <f t="shared" si="5"/>
        <v/>
      </c>
      <c r="M80" s="6" t="str">
        <f t="shared" si="6"/>
        <v/>
      </c>
      <c r="N80" s="6">
        <f t="shared" si="1"/>
        <v>6.7005805501620747E-2</v>
      </c>
    </row>
    <row r="81" spans="1:14" x14ac:dyDescent="0.2">
      <c r="A81">
        <v>321.20999999999998</v>
      </c>
      <c r="B81">
        <v>6.6000000000000003E-2</v>
      </c>
      <c r="C81">
        <v>0.61099999999999999</v>
      </c>
      <c r="D81">
        <v>7.2999999999999995E-2</v>
      </c>
      <c r="E81">
        <v>0</v>
      </c>
      <c r="F81">
        <f t="shared" si="3"/>
        <v>3.6999999999999998E-2</v>
      </c>
      <c r="J81" s="6">
        <f t="shared" si="0"/>
        <v>4.5801691392078063E-2</v>
      </c>
      <c r="K81" s="6">
        <f t="shared" si="4"/>
        <v>2.2711197899138318E-2</v>
      </c>
      <c r="L81" s="6" t="str">
        <f t="shared" si="5"/>
        <v/>
      </c>
      <c r="M81" s="6" t="str">
        <f t="shared" si="6"/>
        <v/>
      </c>
      <c r="N81" s="6">
        <f t="shared" si="1"/>
        <v>6.8512889291216378E-2</v>
      </c>
    </row>
    <row r="82" spans="1:14" x14ac:dyDescent="0.2">
      <c r="A82">
        <v>321.38</v>
      </c>
      <c r="B82">
        <v>6.6000000000000003E-2</v>
      </c>
      <c r="C82">
        <v>0.622</v>
      </c>
      <c r="D82">
        <v>7.6999999999999999E-2</v>
      </c>
      <c r="E82">
        <v>0</v>
      </c>
      <c r="F82">
        <f t="shared" si="3"/>
        <v>4.1000000000000002E-2</v>
      </c>
      <c r="J82" s="6">
        <f t="shared" si="0"/>
        <v>4.6147676648478977E-2</v>
      </c>
      <c r="K82" s="6">
        <f t="shared" si="4"/>
        <v>2.381337280730407E-2</v>
      </c>
      <c r="L82" s="6" t="str">
        <f t="shared" si="5"/>
        <v/>
      </c>
      <c r="M82" s="6" t="str">
        <f t="shared" si="6"/>
        <v/>
      </c>
      <c r="N82" s="6">
        <f t="shared" si="1"/>
        <v>6.9961049455783048E-2</v>
      </c>
    </row>
    <row r="83" spans="1:14" x14ac:dyDescent="0.2">
      <c r="A83">
        <v>321.55</v>
      </c>
      <c r="B83">
        <v>6.6000000000000003E-2</v>
      </c>
      <c r="C83">
        <v>0.63400000000000001</v>
      </c>
      <c r="D83">
        <v>8.1000000000000003E-2</v>
      </c>
      <c r="E83">
        <v>0</v>
      </c>
      <c r="F83">
        <f t="shared" si="3"/>
        <v>4.5000000000000005E-2</v>
      </c>
      <c r="J83" s="6">
        <f t="shared" si="0"/>
        <v>4.6491087164423101E-2</v>
      </c>
      <c r="K83" s="6">
        <f t="shared" si="4"/>
        <v>2.4866743632922132E-2</v>
      </c>
      <c r="L83" s="6" t="str">
        <f t="shared" si="5"/>
        <v/>
      </c>
      <c r="M83" s="6" t="str">
        <f t="shared" si="6"/>
        <v/>
      </c>
      <c r="N83" s="6">
        <f t="shared" si="1"/>
        <v>7.1357830797345229E-2</v>
      </c>
    </row>
    <row r="84" spans="1:14" x14ac:dyDescent="0.2">
      <c r="A84">
        <v>321.72000000000003</v>
      </c>
      <c r="B84">
        <v>6.6000000000000003E-2</v>
      </c>
      <c r="C84">
        <v>0.64500000000000002</v>
      </c>
      <c r="D84">
        <v>8.5000000000000006E-2</v>
      </c>
      <c r="E84">
        <v>0</v>
      </c>
      <c r="F84">
        <f t="shared" si="3"/>
        <v>4.9000000000000009E-2</v>
      </c>
      <c r="J84" s="6">
        <f t="shared" si="0"/>
        <v>4.6831979580276129E-2</v>
      </c>
      <c r="K84" s="6">
        <f t="shared" si="4"/>
        <v>2.5877270979593223E-2</v>
      </c>
      <c r="L84" s="6" t="str">
        <f t="shared" si="5"/>
        <v/>
      </c>
      <c r="M84" s="6" t="str">
        <f t="shared" si="6"/>
        <v/>
      </c>
      <c r="N84" s="6">
        <f t="shared" si="1"/>
        <v>7.2709250559869348E-2</v>
      </c>
    </row>
    <row r="85" spans="1:14" x14ac:dyDescent="0.2">
      <c r="A85">
        <v>321.89</v>
      </c>
      <c r="B85">
        <v>6.6000000000000003E-2</v>
      </c>
      <c r="C85">
        <v>0.65600000000000003</v>
      </c>
      <c r="D85">
        <v>8.8999999999999996E-2</v>
      </c>
      <c r="E85">
        <v>0</v>
      </c>
      <c r="F85">
        <f t="shared" si="3"/>
        <v>5.2999999999999999E-2</v>
      </c>
      <c r="J85" s="6">
        <f t="shared" ref="J85:J91" si="7">IF(A85&gt;$J$16,0.62*$J$18*(2*32.2*(A85-$J$16))^0.5,"")</f>
        <v>4.7170408489696197E-2</v>
      </c>
      <c r="K85" s="6">
        <f t="shared" si="4"/>
        <v>2.6849792695607628E-2</v>
      </c>
      <c r="L85" s="6" t="str">
        <f t="shared" si="5"/>
        <v/>
      </c>
      <c r="M85" s="6" t="str">
        <f t="shared" si="6"/>
        <v/>
      </c>
      <c r="N85" s="6">
        <f t="shared" ref="N85:N91" si="8">SUM(J85:M85)</f>
        <v>7.4020201185303822E-2</v>
      </c>
    </row>
    <row r="86" spans="1:14" x14ac:dyDescent="0.2">
      <c r="A86">
        <v>322.06</v>
      </c>
      <c r="B86">
        <v>6.6000000000000003E-2</v>
      </c>
      <c r="C86">
        <v>0.66700000000000004</v>
      </c>
      <c r="D86">
        <v>9.2999999999999999E-2</v>
      </c>
      <c r="E86">
        <v>0</v>
      </c>
      <c r="F86">
        <f t="shared" si="3"/>
        <v>5.7000000000000002E-2</v>
      </c>
      <c r="J86" s="6">
        <f t="shared" si="7"/>
        <v>4.7506426541702937E-2</v>
      </c>
      <c r="K86" s="6">
        <f t="shared" si="4"/>
        <v>2.778829937658886E-2</v>
      </c>
      <c r="L86" s="6">
        <f t="shared" si="5"/>
        <v>6.6471830363617045E-3</v>
      </c>
      <c r="M86" s="6" t="str">
        <f t="shared" si="6"/>
        <v/>
      </c>
      <c r="N86" s="6">
        <f t="shared" si="8"/>
        <v>8.1941908954653503E-2</v>
      </c>
    </row>
    <row r="87" spans="1:14" x14ac:dyDescent="0.2">
      <c r="A87">
        <v>322.23</v>
      </c>
      <c r="B87">
        <v>6.6000000000000003E-2</v>
      </c>
      <c r="C87">
        <v>0.67900000000000005</v>
      </c>
      <c r="D87">
        <v>9.8000000000000004E-2</v>
      </c>
      <c r="E87">
        <v>0</v>
      </c>
      <c r="F87">
        <f t="shared" si="3"/>
        <v>6.2000000000000006E-2</v>
      </c>
      <c r="J87" s="6">
        <f t="shared" si="7"/>
        <v>4.7840084536292689E-2</v>
      </c>
      <c r="K87" s="6">
        <f t="shared" si="4"/>
        <v>2.8696128601063124E-2</v>
      </c>
      <c r="L87" s="6">
        <f t="shared" si="5"/>
        <v>1.3014453332959107E-2</v>
      </c>
      <c r="M87" s="6" t="str">
        <f t="shared" si="6"/>
        <v/>
      </c>
      <c r="N87" s="6">
        <f t="shared" si="8"/>
        <v>8.9550666470314927E-2</v>
      </c>
    </row>
    <row r="88" spans="1:14" x14ac:dyDescent="0.2">
      <c r="A88">
        <v>322.39999999999998</v>
      </c>
      <c r="B88">
        <v>6.6000000000000003E-2</v>
      </c>
      <c r="C88">
        <v>0.69</v>
      </c>
      <c r="D88">
        <v>0.10299999999999999</v>
      </c>
      <c r="E88">
        <v>0</v>
      </c>
      <c r="F88">
        <f t="shared" si="3"/>
        <v>6.7000000000000004E-2</v>
      </c>
      <c r="J88" s="6">
        <f t="shared" si="7"/>
        <v>4.8171431514093851E-2</v>
      </c>
      <c r="K88" s="6">
        <f t="shared" si="4"/>
        <v>2.9576105408497585E-2</v>
      </c>
      <c r="L88" s="6">
        <f t="shared" si="5"/>
        <v>1.716295279934674E-2</v>
      </c>
      <c r="M88" s="6" t="str">
        <f t="shared" si="6"/>
        <v/>
      </c>
      <c r="N88" s="6">
        <f t="shared" si="8"/>
        <v>9.4910489721938177E-2</v>
      </c>
    </row>
    <row r="89" spans="1:14" x14ac:dyDescent="0.2">
      <c r="A89">
        <v>322.57</v>
      </c>
      <c r="B89">
        <v>6.6000000000000003E-2</v>
      </c>
      <c r="C89">
        <v>0.70099999999999996</v>
      </c>
      <c r="D89">
        <v>0.107</v>
      </c>
      <c r="E89">
        <v>0</v>
      </c>
      <c r="F89">
        <f t="shared" si="3"/>
        <v>7.1000000000000008E-2</v>
      </c>
      <c r="J89" s="6">
        <f t="shared" si="7"/>
        <v>4.850051484050915E-2</v>
      </c>
      <c r="K89" s="6">
        <f t="shared" si="4"/>
        <v>3.043064615778614E-2</v>
      </c>
      <c r="L89" s="6">
        <f t="shared" si="5"/>
        <v>2.0487994094822454E-2</v>
      </c>
      <c r="M89" s="6" t="str">
        <f t="shared" si="6"/>
        <v/>
      </c>
      <c r="N89" s="6">
        <f t="shared" si="8"/>
        <v>9.9419155093117745E-2</v>
      </c>
    </row>
    <row r="90" spans="1:14" x14ac:dyDescent="0.2">
      <c r="A90">
        <v>322.74</v>
      </c>
      <c r="B90">
        <v>6.6000000000000003E-2</v>
      </c>
      <c r="C90">
        <v>0.71299999999999997</v>
      </c>
      <c r="D90">
        <v>0.112</v>
      </c>
      <c r="E90">
        <v>0</v>
      </c>
      <c r="F90">
        <f t="shared" si="3"/>
        <v>7.6000000000000012E-2</v>
      </c>
      <c r="J90" s="6">
        <f t="shared" si="7"/>
        <v>4.882738028475276E-2</v>
      </c>
      <c r="K90" s="6">
        <f t="shared" si="4"/>
        <v>3.1261836798662498E-2</v>
      </c>
      <c r="L90" s="6">
        <f t="shared" si="5"/>
        <v>2.3344139634314118E-2</v>
      </c>
      <c r="M90" s="6" t="str">
        <f t="shared" si="6"/>
        <v/>
      </c>
      <c r="N90" s="6">
        <f t="shared" si="8"/>
        <v>0.10343335671772938</v>
      </c>
    </row>
    <row r="91" spans="1:14" x14ac:dyDescent="0.2">
      <c r="A91">
        <v>322.91000000000003</v>
      </c>
      <c r="B91">
        <v>6.6000000000000003E-2</v>
      </c>
      <c r="C91">
        <v>0.72399999999999998</v>
      </c>
      <c r="D91">
        <v>0.11700000000000001</v>
      </c>
      <c r="E91">
        <v>0</v>
      </c>
      <c r="F91">
        <f t="shared" si="3"/>
        <v>8.1000000000000016E-2</v>
      </c>
      <c r="J91" s="6">
        <f t="shared" si="7"/>
        <v>4.9152072094157707E-2</v>
      </c>
      <c r="K91" s="6">
        <f t="shared" si="4"/>
        <v>3.2071492863164831E-2</v>
      </c>
      <c r="L91" s="6">
        <f t="shared" si="5"/>
        <v>2.5887058707068884E-2</v>
      </c>
      <c r="M91" s="6" t="str">
        <f t="shared" si="6"/>
        <v/>
      </c>
      <c r="N91" s="6">
        <f t="shared" si="8"/>
        <v>0.10711062366439142</v>
      </c>
    </row>
    <row r="92" spans="1:14" x14ac:dyDescent="0.2">
      <c r="A92">
        <v>323.08</v>
      </c>
      <c r="B92">
        <v>6.6000000000000003E-2</v>
      </c>
      <c r="C92">
        <v>0.73499999999999999</v>
      </c>
      <c r="D92">
        <v>0.122</v>
      </c>
      <c r="E92">
        <v>0</v>
      </c>
      <c r="F92">
        <f t="shared" si="3"/>
        <v>8.5999999999999993E-2</v>
      </c>
      <c r="J92" s="6">
        <f t="shared" ref="J92:J119" si="9">IF(A92&gt;$J$16,0.62*$J$18*(2*32.2*(A92-$J$16))^0.5,"")</f>
        <v>4.947463306409336E-2</v>
      </c>
      <c r="K92" s="6">
        <f t="shared" ref="K92:K119" si="10">IF(A92&gt;$K$16,0.62*$K$18*(2*32.2*(A92-$K$16))^0.5,"")</f>
        <v>3.2861206139121552E-2</v>
      </c>
      <c r="L92" s="6">
        <f t="shared" ref="L92:L119" si="11">IF(A92&gt;$L$16,0.62*$L$18*(2*32.2*(A92-$L$16))^0.5,"")</f>
        <v>2.820160920479654E-2</v>
      </c>
      <c r="M92" s="6">
        <f t="shared" ref="M92:M119" si="12">IF(A92&gt;$M$16,0.62*$M$18*(2*32.2*(A92-$M$16))^0.5,"")</f>
        <v>7.6755058307913793E-3</v>
      </c>
      <c r="N92" s="6">
        <f t="shared" ref="N92:N119" si="13">SUM(J92:M92)</f>
        <v>0.11821295423880283</v>
      </c>
    </row>
    <row r="93" spans="1:14" x14ac:dyDescent="0.2">
      <c r="A93">
        <v>323.25</v>
      </c>
      <c r="B93">
        <v>6.6000000000000003E-2</v>
      </c>
      <c r="C93">
        <v>0.746</v>
      </c>
      <c r="D93">
        <v>0.128</v>
      </c>
      <c r="E93">
        <v>0</v>
      </c>
      <c r="F93">
        <f t="shared" si="3"/>
        <v>9.1999999999999998E-2</v>
      </c>
      <c r="J93" s="6">
        <f t="shared" si="9"/>
        <v>4.9795104603807129E-2</v>
      </c>
      <c r="K93" s="6">
        <f t="shared" si="10"/>
        <v>3.3632381470298296E-2</v>
      </c>
      <c r="L93" s="6">
        <f t="shared" si="11"/>
        <v>3.0340100774007662E-2</v>
      </c>
      <c r="M93" s="6">
        <f t="shared" si="12"/>
        <v>1.3568505554975024E-2</v>
      </c>
      <c r="N93" s="6">
        <f t="shared" si="13"/>
        <v>0.1273360924030881</v>
      </c>
    </row>
    <row r="94" spans="1:14" x14ac:dyDescent="0.2">
      <c r="A94">
        <v>323.42</v>
      </c>
      <c r="B94">
        <v>6.6000000000000003E-2</v>
      </c>
      <c r="C94">
        <v>0.75800000000000001</v>
      </c>
      <c r="D94">
        <v>0.13300000000000001</v>
      </c>
      <c r="E94">
        <v>0</v>
      </c>
      <c r="F94">
        <f t="shared" si="3"/>
        <v>9.7000000000000003E-2</v>
      </c>
      <c r="J94" s="6">
        <f t="shared" si="9"/>
        <v>5.0113526798475361E-2</v>
      </c>
      <c r="K94" s="6">
        <f t="shared" si="10"/>
        <v>3.4386266121948873E-2</v>
      </c>
      <c r="L94" s="6">
        <f t="shared" si="11"/>
        <v>3.2337480857571696E-2</v>
      </c>
      <c r="M94" s="6">
        <f t="shared" si="12"/>
        <v>1.7586793233340284E-2</v>
      </c>
      <c r="N94" s="6">
        <f t="shared" si="13"/>
        <v>0.13442406701133622</v>
      </c>
    </row>
    <row r="95" spans="1:14" x14ac:dyDescent="0.2">
      <c r="A95">
        <v>323.58999999999997</v>
      </c>
      <c r="B95">
        <v>6.6000000000000003E-2</v>
      </c>
      <c r="C95">
        <v>0.76900000000000002</v>
      </c>
      <c r="D95">
        <v>0.13800000000000001</v>
      </c>
      <c r="E95">
        <v>0</v>
      </c>
      <c r="F95">
        <f t="shared" si="3"/>
        <v>0.10200000000000001</v>
      </c>
      <c r="J95" s="6">
        <f t="shared" si="9"/>
        <v>5.0429938467728787E-2</v>
      </c>
      <c r="K95" s="6">
        <f t="shared" si="10"/>
        <v>3.5123973469060918E-2</v>
      </c>
      <c r="L95" s="6">
        <f t="shared" si="11"/>
        <v>3.4218469010910607E-2</v>
      </c>
      <c r="M95" s="6">
        <f t="shared" si="12"/>
        <v>2.0844333749705155E-2</v>
      </c>
      <c r="N95" s="6">
        <f t="shared" si="13"/>
        <v>0.14061671469740547</v>
      </c>
    </row>
    <row r="96" spans="1:14" x14ac:dyDescent="0.2">
      <c r="A96">
        <v>323.76</v>
      </c>
      <c r="B96">
        <v>6.6000000000000003E-2</v>
      </c>
      <c r="C96">
        <v>0.78</v>
      </c>
      <c r="D96">
        <v>0.14399999999999999</v>
      </c>
      <c r="E96">
        <v>0</v>
      </c>
      <c r="F96">
        <f t="shared" si="3"/>
        <v>0.10799999999999998</v>
      </c>
      <c r="J96" s="6">
        <f t="shared" si="9"/>
        <v>5.0744377220893401E-2</v>
      </c>
      <c r="K96" s="6">
        <f t="shared" si="10"/>
        <v>3.5846502293823863E-2</v>
      </c>
      <c r="L96" s="6">
        <f t="shared" si="11"/>
        <v>3.6001313513363997E-2</v>
      </c>
      <c r="M96" s="6">
        <f t="shared" si="12"/>
        <v>2.3657497811602413E-2</v>
      </c>
      <c r="N96" s="6">
        <f t="shared" si="13"/>
        <v>0.14624969083968367</v>
      </c>
    </row>
    <row r="97" spans="1:14" x14ac:dyDescent="0.2">
      <c r="A97">
        <v>323.93</v>
      </c>
      <c r="B97">
        <v>6.6000000000000003E-2</v>
      </c>
      <c r="C97">
        <v>0.79200000000000004</v>
      </c>
      <c r="D97">
        <v>0.14899999999999999</v>
      </c>
      <c r="E97">
        <v>0</v>
      </c>
      <c r="F97">
        <f t="shared" si="3"/>
        <v>0.11299999999999999</v>
      </c>
      <c r="J97" s="6">
        <f t="shared" si="9"/>
        <v>5.1056879509168394E-2</v>
      </c>
      <c r="K97" s="6">
        <f t="shared" si="10"/>
        <v>3.6554752647869802E-2</v>
      </c>
      <c r="L97" s="6">
        <f t="shared" si="11"/>
        <v>3.7699940688605875E-2</v>
      </c>
      <c r="M97" s="6">
        <f t="shared" si="12"/>
        <v>2.6169985784154502E-2</v>
      </c>
      <c r="N97" s="6">
        <f t="shared" si="13"/>
        <v>0.15148155862979856</v>
      </c>
    </row>
    <row r="98" spans="1:14" x14ac:dyDescent="0.2">
      <c r="A98">
        <v>324.10000000000002</v>
      </c>
      <c r="B98">
        <v>6.6000000000000003E-2</v>
      </c>
      <c r="C98">
        <v>0.80300000000000005</v>
      </c>
      <c r="D98">
        <v>0.155</v>
      </c>
      <c r="E98">
        <v>0</v>
      </c>
      <c r="F98">
        <f t="shared" si="3"/>
        <v>0.11899999999999999</v>
      </c>
      <c r="J98" s="6">
        <f t="shared" si="9"/>
        <v>5.1367480674947973E-2</v>
      </c>
      <c r="K98" s="6">
        <f t="shared" si="10"/>
        <v>3.7249538998392562E-2</v>
      </c>
      <c r="L98" s="6">
        <f t="shared" si="11"/>
        <v>3.9325265175981672E-2</v>
      </c>
      <c r="M98" s="6">
        <f t="shared" si="12"/>
        <v>2.8461537365007606E-2</v>
      </c>
      <c r="N98" s="6">
        <f t="shared" si="13"/>
        <v>0.15640382221432983</v>
      </c>
    </row>
    <row r="99" spans="1:14" x14ac:dyDescent="0.2">
      <c r="A99">
        <v>324.27</v>
      </c>
      <c r="B99">
        <v>6.6000000000000003E-2</v>
      </c>
      <c r="C99">
        <v>0.81399999999999995</v>
      </c>
      <c r="D99">
        <v>0.161</v>
      </c>
      <c r="E99">
        <v>0</v>
      </c>
      <c r="F99">
        <f t="shared" si="3"/>
        <v>0.125</v>
      </c>
      <c r="J99" s="6">
        <f t="shared" si="9"/>
        <v>5.1676214998474461E-2</v>
      </c>
      <c r="K99" s="6">
        <f t="shared" si="10"/>
        <v>3.7931601205835948E-2</v>
      </c>
      <c r="L99" s="6">
        <f t="shared" si="11"/>
        <v>4.0886029819464133E-2</v>
      </c>
      <c r="M99" s="6">
        <f t="shared" si="12"/>
        <v>3.0581858387229478E-2</v>
      </c>
      <c r="N99" s="6">
        <f t="shared" si="13"/>
        <v>0.16107570441100402</v>
      </c>
    </row>
    <row r="100" spans="1:14" x14ac:dyDescent="0.2">
      <c r="A100">
        <v>324.44</v>
      </c>
      <c r="B100">
        <v>6.6000000000000003E-2</v>
      </c>
      <c r="C100">
        <v>0.82499999999999996</v>
      </c>
      <c r="D100">
        <v>0.16600000000000001</v>
      </c>
      <c r="E100">
        <v>0</v>
      </c>
      <c r="F100">
        <f t="shared" si="3"/>
        <v>0.13</v>
      </c>
      <c r="J100" s="6">
        <f t="shared" si="9"/>
        <v>5.1983115741998098E-2</v>
      </c>
      <c r="K100" s="6">
        <f t="shared" si="10"/>
        <v>3.8601613754924803E-2</v>
      </c>
      <c r="L100" s="6">
        <f t="shared" si="11"/>
        <v>4.2389366445312507E-2</v>
      </c>
      <c r="M100" s="6">
        <f t="shared" si="12"/>
        <v>3.2564413331940031E-2</v>
      </c>
      <c r="N100" s="6">
        <f t="shared" si="13"/>
        <v>0.16553850927417546</v>
      </c>
    </row>
    <row r="101" spans="1:14" x14ac:dyDescent="0.2">
      <c r="A101">
        <v>324.61</v>
      </c>
      <c r="B101">
        <v>6.6000000000000003E-2</v>
      </c>
      <c r="C101">
        <v>0.83699999999999997</v>
      </c>
      <c r="D101">
        <v>0.17199999999999999</v>
      </c>
      <c r="E101">
        <v>0</v>
      </c>
      <c r="F101">
        <f t="shared" si="3"/>
        <v>0.13599999999999998</v>
      </c>
      <c r="J101" s="6">
        <f t="shared" si="9"/>
        <v>5.2288215191603017E-2</v>
      </c>
      <c r="K101" s="6">
        <f t="shared" si="10"/>
        <v>3.9260193567151755E-2</v>
      </c>
      <c r="L101" s="6">
        <f t="shared" si="11"/>
        <v>4.384118316003642E-2</v>
      </c>
      <c r="M101" s="6">
        <f t="shared" si="12"/>
        <v>3.4433006968464269E-2</v>
      </c>
      <c r="N101" s="6">
        <f t="shared" si="13"/>
        <v>0.16982259888725545</v>
      </c>
    </row>
    <row r="102" spans="1:14" x14ac:dyDescent="0.2">
      <c r="A102">
        <v>324.77999999999997</v>
      </c>
      <c r="B102">
        <v>6.6000000000000003E-2</v>
      </c>
      <c r="C102">
        <v>0.84799999999999998</v>
      </c>
      <c r="D102">
        <v>0.17799999999999999</v>
      </c>
      <c r="E102">
        <v>0</v>
      </c>
      <c r="F102">
        <f t="shared" si="3"/>
        <v>0.14199999999999999</v>
      </c>
      <c r="J102" s="6">
        <f t="shared" si="9"/>
        <v>5.2591544696850158E-2</v>
      </c>
      <c r="K102" s="6">
        <f t="shared" si="10"/>
        <v>3.9907906652391967E-2</v>
      </c>
      <c r="L102" s="6">
        <f t="shared" si="11"/>
        <v>4.5246439573834923E-2</v>
      </c>
      <c r="M102" s="6">
        <f t="shared" si="12"/>
        <v>3.6205288593341482E-2</v>
      </c>
      <c r="N102" s="6">
        <f t="shared" si="13"/>
        <v>0.17395117951641853</v>
      </c>
    </row>
    <row r="103" spans="1:14" x14ac:dyDescent="0.2">
      <c r="A103">
        <v>324.95</v>
      </c>
      <c r="B103">
        <v>6.6000000000000003E-2</v>
      </c>
      <c r="C103">
        <v>0.85899999999999999</v>
      </c>
      <c r="D103">
        <v>0.185</v>
      </c>
      <c r="E103">
        <v>0</v>
      </c>
      <c r="F103">
        <f t="shared" si="3"/>
        <v>0.14899999999999999</v>
      </c>
      <c r="J103" s="6">
        <f t="shared" si="9"/>
        <v>5.2893134708374034E-2</v>
      </c>
      <c r="K103" s="6">
        <f t="shared" si="10"/>
        <v>4.0545273803759857E-2</v>
      </c>
      <c r="L103" s="6">
        <f t="shared" si="11"/>
        <v>4.6609347210034714E-2</v>
      </c>
      <c r="M103" s="6">
        <f t="shared" si="12"/>
        <v>3.7894773720976591E-2</v>
      </c>
      <c r="N103" s="6">
        <f t="shared" si="13"/>
        <v>0.1779425294431452</v>
      </c>
    </row>
    <row r="104" spans="1:14" x14ac:dyDescent="0.2">
      <c r="A104">
        <v>325.12</v>
      </c>
      <c r="B104">
        <v>6.6000000000000003E-2</v>
      </c>
      <c r="C104">
        <v>0.87</v>
      </c>
      <c r="D104">
        <v>0.191</v>
      </c>
      <c r="E104">
        <v>0</v>
      </c>
      <c r="F104">
        <f t="shared" si="3"/>
        <v>0.155</v>
      </c>
      <c r="J104" s="6">
        <f t="shared" si="9"/>
        <v>5.3193014813560022E-2</v>
      </c>
      <c r="K104" s="6">
        <f t="shared" si="10"/>
        <v>4.1172775498716133E-2</v>
      </c>
      <c r="L104" s="6">
        <f t="shared" si="11"/>
        <v>4.7933518549992199E-2</v>
      </c>
      <c r="M104" s="6">
        <f t="shared" si="12"/>
        <v>3.9512084589412563E-2</v>
      </c>
      <c r="N104" s="6">
        <f t="shared" si="13"/>
        <v>0.1818113934516809</v>
      </c>
    </row>
    <row r="105" spans="1:14" x14ac:dyDescent="0.2">
      <c r="A105">
        <v>325.29000000000002</v>
      </c>
      <c r="B105">
        <v>6.6000000000000003E-2</v>
      </c>
      <c r="C105">
        <v>0.88200000000000001</v>
      </c>
      <c r="D105">
        <v>0.19700000000000001</v>
      </c>
      <c r="E105">
        <v>0</v>
      </c>
      <c r="F105">
        <f t="shared" si="3"/>
        <v>0.161</v>
      </c>
      <c r="J105" s="6">
        <f t="shared" si="9"/>
        <v>5.3491213770422423E-2</v>
      </c>
      <c r="K105" s="6">
        <f t="shared" si="10"/>
        <v>4.1790856137599086E-2</v>
      </c>
      <c r="L105" s="6">
        <f t="shared" si="11"/>
        <v>4.9222079942027257E-2</v>
      </c>
      <c r="M105" s="6">
        <f t="shared" si="12"/>
        <v>4.1065749498064318E-2</v>
      </c>
      <c r="N105" s="6">
        <f t="shared" si="13"/>
        <v>0.1855698993481131</v>
      </c>
    </row>
    <row r="106" spans="1:14" x14ac:dyDescent="0.2">
      <c r="A106">
        <v>325.33999999999997</v>
      </c>
      <c r="B106">
        <v>6.6000000000000003E-2</v>
      </c>
      <c r="C106">
        <v>0.88500000000000001</v>
      </c>
      <c r="D106">
        <v>0.19900000000000001</v>
      </c>
      <c r="E106">
        <v>0</v>
      </c>
      <c r="F106">
        <f t="shared" si="3"/>
        <v>0.16300000000000001</v>
      </c>
      <c r="J106" s="6">
        <f t="shared" si="9"/>
        <v>5.3578603493398817E-2</v>
      </c>
      <c r="K106" s="6">
        <f t="shared" si="10"/>
        <v>4.1970912361916461E-2</v>
      </c>
      <c r="L106" s="6">
        <f t="shared" si="11"/>
        <v>4.9594697523206714E-2</v>
      </c>
      <c r="M106" s="6">
        <f t="shared" si="12"/>
        <v>4.1511644757065619E-2</v>
      </c>
      <c r="N106" s="6">
        <f t="shared" si="13"/>
        <v>0.1866558581355876</v>
      </c>
    </row>
    <row r="107" spans="1:14" x14ac:dyDescent="0.2">
      <c r="A107">
        <v>325.39999999999998</v>
      </c>
      <c r="B107">
        <v>6.6000000000000003E-2</v>
      </c>
      <c r="C107">
        <v>0.88900000000000001</v>
      </c>
      <c r="D107">
        <v>0.20100000000000001</v>
      </c>
      <c r="E107">
        <v>0</v>
      </c>
      <c r="F107">
        <f t="shared" si="3"/>
        <v>0.16500000000000001</v>
      </c>
      <c r="J107" s="6">
        <f t="shared" si="9"/>
        <v>5.3683283378595993E-2</v>
      </c>
      <c r="K107" s="6">
        <f t="shared" si="10"/>
        <v>4.2185965412984104E-2</v>
      </c>
      <c r="L107" s="6">
        <f t="shared" si="11"/>
        <v>5.0038176073246926E-2</v>
      </c>
      <c r="M107" s="6">
        <f t="shared" si="12"/>
        <v>4.2040476837872674E-2</v>
      </c>
      <c r="N107" s="6">
        <f t="shared" si="13"/>
        <v>0.1879479017026997</v>
      </c>
    </row>
    <row r="108" spans="1:14" x14ac:dyDescent="0.2">
      <c r="A108">
        <v>325.45</v>
      </c>
      <c r="B108">
        <v>6.6000000000000003E-2</v>
      </c>
      <c r="C108">
        <v>0.89200000000000002</v>
      </c>
      <c r="D108">
        <v>0.20300000000000001</v>
      </c>
      <c r="E108">
        <v>0</v>
      </c>
      <c r="F108">
        <f t="shared" si="3"/>
        <v>0.16700000000000001</v>
      </c>
      <c r="J108" s="6">
        <f t="shared" si="9"/>
        <v>5.3770360943334476E-2</v>
      </c>
      <c r="K108" s="6">
        <f t="shared" si="10"/>
        <v>4.2364342383703742E-2</v>
      </c>
      <c r="L108" s="6">
        <f t="shared" si="11"/>
        <v>5.0404761018542153E-2</v>
      </c>
      <c r="M108" s="6">
        <f t="shared" si="12"/>
        <v>4.2476141083610627E-2</v>
      </c>
      <c r="N108" s="6">
        <f t="shared" si="13"/>
        <v>0.18901560542919099</v>
      </c>
    </row>
    <row r="109" spans="1:14" x14ac:dyDescent="0.2">
      <c r="A109">
        <v>325.5</v>
      </c>
      <c r="B109">
        <v>6.6000000000000003E-2</v>
      </c>
      <c r="C109">
        <v>0.89600000000000002</v>
      </c>
      <c r="D109">
        <v>0.20499999999999999</v>
      </c>
      <c r="E109">
        <v>0</v>
      </c>
      <c r="F109">
        <f t="shared" si="3"/>
        <v>0.16899999999999998</v>
      </c>
      <c r="J109" s="6">
        <f t="shared" si="9"/>
        <v>5.3857297719494789E-2</v>
      </c>
      <c r="K109" s="6">
        <f t="shared" si="10"/>
        <v>4.2541971432714099E-2</v>
      </c>
      <c r="L109" s="6">
        <f t="shared" si="11"/>
        <v>5.0768699037255553E-2</v>
      </c>
      <c r="M109" s="6">
        <f t="shared" si="12"/>
        <v>4.290738199836807E-2</v>
      </c>
      <c r="N109" s="6">
        <f t="shared" si="13"/>
        <v>0.19007535018783253</v>
      </c>
    </row>
    <row r="110" spans="1:14" x14ac:dyDescent="0.2">
      <c r="A110">
        <v>325.54000000000002</v>
      </c>
      <c r="B110">
        <v>6.6000000000000003E-2</v>
      </c>
      <c r="C110">
        <v>0.89800000000000002</v>
      </c>
      <c r="D110">
        <v>0.34599999999999997</v>
      </c>
      <c r="E110">
        <v>0</v>
      </c>
      <c r="F110">
        <f t="shared" si="3"/>
        <v>0.31</v>
      </c>
      <c r="J110" s="6">
        <f t="shared" si="9"/>
        <v>5.3926746230253536E-2</v>
      </c>
      <c r="K110" s="6">
        <f t="shared" si="10"/>
        <v>4.2683542444417785E-2</v>
      </c>
      <c r="L110" s="6">
        <f t="shared" si="11"/>
        <v>5.1057981715053227E-2</v>
      </c>
      <c r="M110" s="6">
        <f t="shared" si="12"/>
        <v>4.3249278893793798E-2</v>
      </c>
      <c r="N110" s="6">
        <f t="shared" si="13"/>
        <v>0.19091754928351834</v>
      </c>
    </row>
    <row r="111" spans="1:14" x14ac:dyDescent="0.2">
      <c r="A111">
        <v>325.58999999999997</v>
      </c>
      <c r="B111">
        <v>6.6000000000000003E-2</v>
      </c>
      <c r="C111">
        <v>0.90100000000000002</v>
      </c>
      <c r="D111">
        <v>0.60199999999999998</v>
      </c>
      <c r="E111">
        <v>0</v>
      </c>
      <c r="F111">
        <f t="shared" si="3"/>
        <v>0.56599999999999995</v>
      </c>
      <c r="J111" s="6">
        <f t="shared" si="9"/>
        <v>5.4013431298631474E-2</v>
      </c>
      <c r="K111" s="6">
        <f t="shared" si="10"/>
        <v>4.2859848615955043E-2</v>
      </c>
      <c r="L111" s="6">
        <f t="shared" si="11"/>
        <v>5.1417296364295102E-2</v>
      </c>
      <c r="M111" s="6">
        <f t="shared" si="12"/>
        <v>4.3672886250306395E-2</v>
      </c>
      <c r="N111" s="6">
        <f t="shared" si="13"/>
        <v>0.191963462529188</v>
      </c>
    </row>
    <row r="112" spans="1:14" x14ac:dyDescent="0.2">
      <c r="A112">
        <v>325.63</v>
      </c>
      <c r="B112">
        <v>6.6000000000000003E-2</v>
      </c>
      <c r="C112">
        <v>0.90400000000000003</v>
      </c>
      <c r="D112">
        <v>0.93100000000000005</v>
      </c>
      <c r="E112">
        <v>0</v>
      </c>
      <c r="F112">
        <f t="shared" si="3"/>
        <v>0.89500000000000002</v>
      </c>
      <c r="J112" s="6">
        <f t="shared" si="9"/>
        <v>5.4082679315912659E-2</v>
      </c>
      <c r="K112" s="6">
        <f t="shared" si="10"/>
        <v>4.3000373086813273E-2</v>
      </c>
      <c r="L112" s="6">
        <f t="shared" si="11"/>
        <v>5.1702950208794E-2</v>
      </c>
      <c r="M112" s="6">
        <f t="shared" si="12"/>
        <v>4.4008836479864803E-2</v>
      </c>
      <c r="N112" s="6">
        <f t="shared" si="13"/>
        <v>0.19279483909138476</v>
      </c>
    </row>
    <row r="113" spans="1:14" x14ac:dyDescent="0.2">
      <c r="A113">
        <v>325.67</v>
      </c>
      <c r="B113">
        <v>6.6000000000000003E-2</v>
      </c>
      <c r="C113">
        <v>0.90700000000000003</v>
      </c>
      <c r="D113">
        <v>1.3169999999999999</v>
      </c>
      <c r="E113">
        <v>0</v>
      </c>
      <c r="F113">
        <f t="shared" si="3"/>
        <v>1.2809999999999999</v>
      </c>
      <c r="J113" s="6">
        <f t="shared" si="9"/>
        <v>5.4151838780633413E-2</v>
      </c>
      <c r="K113" s="6">
        <f t="shared" si="10"/>
        <v>4.3140439819590232E-2</v>
      </c>
      <c r="L113" s="6">
        <f t="shared" si="11"/>
        <v>5.1987034491037358E-2</v>
      </c>
      <c r="M113" s="6">
        <f t="shared" si="12"/>
        <v>4.4342241521947851E-2</v>
      </c>
      <c r="N113" s="6">
        <f t="shared" si="13"/>
        <v>0.19362155461320885</v>
      </c>
    </row>
    <row r="114" spans="1:14" x14ac:dyDescent="0.2">
      <c r="A114">
        <v>325.70999999999998</v>
      </c>
      <c r="B114">
        <v>6.6000000000000003E-2</v>
      </c>
      <c r="C114">
        <v>0.91</v>
      </c>
      <c r="D114">
        <v>1.746</v>
      </c>
      <c r="E114">
        <v>0</v>
      </c>
      <c r="F114">
        <f t="shared" si="3"/>
        <v>1.71</v>
      </c>
      <c r="J114" s="6">
        <f t="shared" si="9"/>
        <v>5.4220910031643393E-2</v>
      </c>
      <c r="K114" s="6">
        <f t="shared" si="10"/>
        <v>4.3280053258403256E-2</v>
      </c>
      <c r="L114" s="6">
        <f t="shared" si="11"/>
        <v>5.2269574802666453E-2</v>
      </c>
      <c r="M114" s="6">
        <f t="shared" si="12"/>
        <v>4.4673158362376744E-2</v>
      </c>
      <c r="N114" s="6">
        <f t="shared" si="13"/>
        <v>0.19444369645508985</v>
      </c>
    </row>
    <row r="115" spans="1:14" x14ac:dyDescent="0.2">
      <c r="A115">
        <v>325.76</v>
      </c>
      <c r="B115">
        <v>6.6000000000000003E-2</v>
      </c>
      <c r="C115">
        <v>0.91300000000000003</v>
      </c>
      <c r="D115">
        <v>2.2080000000000002</v>
      </c>
      <c r="E115">
        <v>0</v>
      </c>
      <c r="F115">
        <f t="shared" si="3"/>
        <v>2.1720000000000002</v>
      </c>
      <c r="J115" s="6">
        <f t="shared" si="9"/>
        <v>5.430712555760428E-2</v>
      </c>
      <c r="K115" s="6">
        <f t="shared" si="10"/>
        <v>4.3453939267095308E-2</v>
      </c>
      <c r="L115" s="6">
        <f t="shared" si="11"/>
        <v>5.2620616859275125E-2</v>
      </c>
      <c r="M115" s="6">
        <f t="shared" si="12"/>
        <v>4.5083388810836719E-2</v>
      </c>
      <c r="N115" s="6">
        <f t="shared" si="13"/>
        <v>0.19546507049481143</v>
      </c>
    </row>
    <row r="116" spans="1:14" x14ac:dyDescent="0.2">
      <c r="A116">
        <v>325.8</v>
      </c>
      <c r="B116">
        <v>6.6000000000000003E-2</v>
      </c>
      <c r="C116">
        <v>0.91500000000000004</v>
      </c>
      <c r="D116">
        <v>2.6880000000000002</v>
      </c>
      <c r="E116">
        <v>0</v>
      </c>
      <c r="F116">
        <f t="shared" si="3"/>
        <v>2.6520000000000001</v>
      </c>
      <c r="J116" s="6">
        <f t="shared" si="9"/>
        <v>5.4375999555550808E-2</v>
      </c>
      <c r="K116" s="6">
        <f t="shared" si="10"/>
        <v>4.3592548675788149E-2</v>
      </c>
      <c r="L116" s="6">
        <f t="shared" si="11"/>
        <v>5.2899773284295903E-2</v>
      </c>
      <c r="M116" s="6">
        <f t="shared" si="12"/>
        <v>4.5408904870612714E-2</v>
      </c>
      <c r="N116" s="6">
        <f t="shared" si="13"/>
        <v>0.19627722638624759</v>
      </c>
    </row>
    <row r="117" spans="1:14" x14ac:dyDescent="0.2">
      <c r="A117">
        <v>325.83999999999997</v>
      </c>
      <c r="B117">
        <v>6.6000000000000003E-2</v>
      </c>
      <c r="C117">
        <v>0.91800000000000004</v>
      </c>
      <c r="D117">
        <v>3.1749999999999998</v>
      </c>
      <c r="E117">
        <v>0</v>
      </c>
      <c r="F117">
        <f>D117-$D$52</f>
        <v>3.1389999999999998</v>
      </c>
      <c r="J117" s="6">
        <f t="shared" si="9"/>
        <v>5.4444786426260466E-2</v>
      </c>
      <c r="K117" s="6">
        <f t="shared" si="10"/>
        <v>4.3730718748649602E-2</v>
      </c>
      <c r="L117" s="6">
        <f t="shared" si="11"/>
        <v>5.3177464290892457E-2</v>
      </c>
      <c r="M117" s="6">
        <f t="shared" si="12"/>
        <v>4.5732104001757784E-2</v>
      </c>
      <c r="N117" s="6">
        <f t="shared" si="13"/>
        <v>0.1970850734675603</v>
      </c>
    </row>
    <row r="118" spans="1:14" x14ac:dyDescent="0.2">
      <c r="A118">
        <v>326.01</v>
      </c>
      <c r="B118">
        <v>6.6000000000000003E-2</v>
      </c>
      <c r="C118">
        <v>0.93</v>
      </c>
      <c r="D118">
        <v>4.9489999999999998</v>
      </c>
      <c r="E118">
        <v>0</v>
      </c>
      <c r="F118">
        <f>D118-$D$52</f>
        <v>4.9130000000000003</v>
      </c>
      <c r="J118" s="6">
        <f t="shared" si="9"/>
        <v>5.4736166240233974E-2</v>
      </c>
      <c r="K118" s="6">
        <f t="shared" si="10"/>
        <v>4.4313135487339624E-2</v>
      </c>
      <c r="L118" s="6">
        <f t="shared" si="11"/>
        <v>5.4341822399014354E-2</v>
      </c>
      <c r="M118" s="6">
        <f t="shared" si="12"/>
        <v>4.7080954638414732E-2</v>
      </c>
      <c r="N118" s="6">
        <f t="shared" si="13"/>
        <v>0.20047207876500267</v>
      </c>
    </row>
    <row r="119" spans="1:14" x14ac:dyDescent="0.2">
      <c r="A119">
        <v>326.18</v>
      </c>
      <c r="B119">
        <v>6.6000000000000003E-2</v>
      </c>
      <c r="C119">
        <v>0.94099999999999995</v>
      </c>
      <c r="D119">
        <v>6.0389999999999997</v>
      </c>
      <c r="E119">
        <v>0</v>
      </c>
      <c r="F119">
        <f>D119-$D$52</f>
        <v>6.0030000000000001</v>
      </c>
      <c r="J119" s="6">
        <f t="shared" si="9"/>
        <v>5.5026003129029312E-2</v>
      </c>
      <c r="K119" s="6">
        <f t="shared" si="10"/>
        <v>4.4887996069830773E-2</v>
      </c>
      <c r="L119" s="6">
        <f t="shared" si="11"/>
        <v>5.5481750286764504E-2</v>
      </c>
      <c r="M119" s="6">
        <f t="shared" si="12"/>
        <v>4.839222295887368E-2</v>
      </c>
      <c r="N119" s="6">
        <f t="shared" si="13"/>
        <v>0.20378797244449828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4E935-935F-4D21-BA54-CE4C5179E217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A85DB-07EC-4ED1-9071-593889AE3E01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Slot to Circular</dc:title>
  <dc:subject>Slot to Circular</dc:subject>
  <dc:creator>WSDOT Hydraulics</dc:creator>
  <cp:keywords>Slot to Circular</cp:keywords>
  <cp:lastModifiedBy>Williams, Stephanie</cp:lastModifiedBy>
  <dcterms:created xsi:type="dcterms:W3CDTF">2003-05-08T21:33:56Z</dcterms:created>
  <dcterms:modified xsi:type="dcterms:W3CDTF">2025-04-07T19:47:49Z</dcterms:modified>
  <cp:category>Slot to Circular</cp:category>
</cp:coreProperties>
</file>